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635" windowWidth="17490" windowHeight="20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entero!$C$1:$DT$111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L17" i="4" l="1"/>
  <c r="DL16" i="4"/>
  <c r="DL15" i="4"/>
  <c r="DL14" i="4"/>
  <c r="DR32" i="1" l="1"/>
  <c r="DR31" i="1"/>
  <c r="DR30" i="1"/>
  <c r="DR29" i="1"/>
  <c r="DR28" i="1"/>
  <c r="DQ32" i="1"/>
  <c r="DQ31" i="1"/>
  <c r="DQ30" i="1"/>
  <c r="DQ29" i="1"/>
  <c r="DQ28" i="1"/>
  <c r="DP32" i="1"/>
  <c r="DP31" i="1"/>
  <c r="DP30" i="1"/>
  <c r="DP29" i="1"/>
  <c r="DP28" i="1"/>
  <c r="DO32" i="1"/>
  <c r="DO31" i="1"/>
  <c r="DO30" i="1"/>
  <c r="DO29" i="1"/>
  <c r="DO28" i="1"/>
  <c r="DN32" i="1"/>
  <c r="DN31" i="1"/>
  <c r="DN30" i="1"/>
  <c r="DN29" i="1"/>
  <c r="DN28" i="1"/>
  <c r="DM20" i="4" l="1"/>
  <c r="DM19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6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7" i="7"/>
  <c r="DM16" i="7"/>
  <c r="DM15" i="7"/>
  <c r="DM14" i="7"/>
  <c r="DM13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 l="1"/>
  <c r="DM25" i="9"/>
  <c r="DM24" i="9"/>
  <c r="DM23" i="9"/>
  <c r="DM22" i="9"/>
  <c r="DM21" i="9"/>
  <c r="DM20" i="9"/>
  <c r="DM19" i="9"/>
  <c r="DM18" i="9"/>
  <c r="DM17" i="9"/>
  <c r="DM16" i="9"/>
  <c r="DM15" i="9"/>
  <c r="DM14" i="9"/>
  <c r="DM13" i="9"/>
  <c r="DM12" i="9"/>
  <c r="DM11" i="9"/>
  <c r="DM10" i="9"/>
  <c r="DM9" i="9"/>
  <c r="DM8" i="9"/>
  <c r="DM7" i="9"/>
  <c r="DM5" i="9"/>
  <c r="DM4" i="9"/>
  <c r="DT95" i="1"/>
  <c r="DT92" i="1"/>
  <c r="DT90" i="1"/>
  <c r="DT89" i="1"/>
  <c r="DT88" i="1"/>
  <c r="DT85" i="1"/>
  <c r="DT84" i="1"/>
  <c r="DT83" i="1"/>
  <c r="DT82" i="1"/>
  <c r="DT81" i="1"/>
  <c r="DT80" i="1"/>
  <c r="DT79" i="1"/>
  <c r="DT78" i="1"/>
  <c r="DT77" i="1"/>
  <c r="DT76" i="1"/>
  <c r="DT72" i="1"/>
  <c r="DT69" i="1"/>
  <c r="DT66" i="1"/>
  <c r="DT63" i="1"/>
  <c r="DT60" i="1"/>
  <c r="DT58" i="1"/>
  <c r="DT48" i="1"/>
  <c r="DT47" i="1"/>
  <c r="DT46" i="1"/>
  <c r="DT44" i="1"/>
  <c r="DT43" i="1"/>
  <c r="DT42" i="1"/>
  <c r="DT36" i="1"/>
  <c r="DT35" i="1"/>
  <c r="DT34" i="1"/>
  <c r="DT32" i="1"/>
  <c r="DT31" i="1"/>
  <c r="DT30" i="1"/>
  <c r="DT29" i="1"/>
  <c r="DT28" i="1"/>
  <c r="DT16" i="1"/>
  <c r="DT15" i="1"/>
  <c r="DT13" i="1"/>
  <c r="DT12" i="1"/>
  <c r="DT11" i="1"/>
  <c r="DT10" i="1"/>
  <c r="DT9" i="1"/>
  <c r="DT8" i="1"/>
  <c r="DT7" i="1"/>
  <c r="DS95" i="1"/>
  <c r="DS92" i="1"/>
  <c r="DS90" i="1"/>
  <c r="DS89" i="1"/>
  <c r="DS88" i="1"/>
  <c r="DS86" i="1"/>
  <c r="DS85" i="1"/>
  <c r="DS84" i="1"/>
  <c r="DS83" i="1"/>
  <c r="DS82" i="1"/>
  <c r="DS81" i="1"/>
  <c r="DS80" i="1"/>
  <c r="DS79" i="1"/>
  <c r="DS78" i="1"/>
  <c r="DS77" i="1"/>
  <c r="DS76" i="1"/>
  <c r="DS73" i="1"/>
  <c r="DS72" i="1"/>
  <c r="DS70" i="1"/>
  <c r="DS69" i="1"/>
  <c r="DS67" i="1"/>
  <c r="DS66" i="1"/>
  <c r="DS64" i="1"/>
  <c r="DS63" i="1"/>
  <c r="DS61" i="1"/>
  <c r="DS60" i="1"/>
  <c r="DS59" i="1"/>
  <c r="DS58" i="1"/>
  <c r="DS56" i="1"/>
  <c r="DS55" i="1"/>
  <c r="DS54" i="1"/>
  <c r="DS53" i="1"/>
  <c r="DS52" i="1"/>
  <c r="DS49" i="1"/>
  <c r="DS48" i="1"/>
  <c r="DS47" i="1"/>
  <c r="DS46" i="1"/>
  <c r="DS45" i="1"/>
  <c r="DS44" i="1"/>
  <c r="DS43" i="1"/>
  <c r="DS42" i="1"/>
  <c r="DS40" i="1"/>
  <c r="DS39" i="1"/>
  <c r="DS38" i="1"/>
  <c r="DS36" i="1"/>
  <c r="DS35" i="1"/>
  <c r="DS34" i="1"/>
  <c r="DS32" i="1"/>
  <c r="DS31" i="1"/>
  <c r="DS30" i="1"/>
  <c r="DS29" i="1"/>
  <c r="DS28" i="1"/>
  <c r="DS17" i="1"/>
  <c r="DS16" i="1"/>
  <c r="DS15" i="1"/>
  <c r="DS13" i="1"/>
  <c r="DS12" i="1"/>
  <c r="DS11" i="1"/>
  <c r="DS10" i="1"/>
  <c r="DS9" i="1"/>
  <c r="DS8" i="1"/>
  <c r="DS7" i="1"/>
  <c r="DM88" i="1"/>
  <c r="DM75" i="1"/>
  <c r="DM54" i="1"/>
  <c r="DM51" i="1"/>
  <c r="DM50" i="1"/>
  <c r="DM32" i="1"/>
  <c r="DM31" i="1"/>
  <c r="DM30" i="1"/>
  <c r="DM29" i="1"/>
  <c r="DM28" i="1"/>
  <c r="DM18" i="1"/>
  <c r="DM14" i="1"/>
  <c r="DR20" i="4" l="1"/>
  <c r="DR19" i="4"/>
  <c r="DL20" i="4"/>
  <c r="DL19" i="4"/>
  <c r="DL13" i="4"/>
  <c r="DL12" i="4"/>
  <c r="DL11" i="4"/>
  <c r="DL10" i="4"/>
  <c r="DL9" i="4"/>
  <c r="DL8" i="4"/>
  <c r="DL7" i="4"/>
  <c r="DL6" i="4"/>
  <c r="DL3" i="4"/>
  <c r="DR10" i="10"/>
  <c r="DR9" i="10"/>
  <c r="DR8" i="10"/>
  <c r="DR7" i="10"/>
  <c r="DR6" i="10"/>
  <c r="DL10" i="10"/>
  <c r="DL9" i="10"/>
  <c r="DL8" i="10"/>
  <c r="DL7" i="10"/>
  <c r="DL6" i="10"/>
  <c r="DL3" i="10"/>
  <c r="DR10" i="5"/>
  <c r="DR8" i="5"/>
  <c r="DR7" i="5"/>
  <c r="DR6" i="5"/>
  <c r="DL11" i="5"/>
  <c r="DL10" i="5"/>
  <c r="DL9" i="5"/>
  <c r="DL8" i="5"/>
  <c r="DL7" i="5"/>
  <c r="DL6" i="5"/>
  <c r="DL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R19" i="7"/>
  <c r="DR18" i="7"/>
  <c r="DR17" i="7"/>
  <c r="DR16" i="7"/>
  <c r="DR15" i="7"/>
  <c r="DR12" i="7"/>
  <c r="DR11" i="7"/>
  <c r="DR10" i="7"/>
  <c r="DR9" i="7"/>
  <c r="DR8" i="7"/>
  <c r="DR7" i="7"/>
  <c r="DR6" i="7"/>
  <c r="DL19" i="7"/>
  <c r="DL18" i="7"/>
  <c r="DL17" i="7"/>
  <c r="DL16" i="7"/>
  <c r="DL15" i="7"/>
  <c r="DL12" i="7"/>
  <c r="DL11" i="7"/>
  <c r="DL10" i="7"/>
  <c r="DL9" i="7"/>
  <c r="DL8" i="7"/>
  <c r="DL7" i="7"/>
  <c r="DL6" i="7"/>
  <c r="DL3" i="7"/>
  <c r="DR18" i="8"/>
  <c r="DR17" i="8"/>
  <c r="DR16" i="8"/>
  <c r="DR14" i="8"/>
  <c r="DR13" i="8"/>
  <c r="DR12" i="8"/>
  <c r="DR10" i="8"/>
  <c r="DR9" i="8"/>
  <c r="DR8" i="8"/>
  <c r="DR7" i="8"/>
  <c r="DR6" i="8"/>
  <c r="DL18" i="8"/>
  <c r="DL17" i="8"/>
  <c r="DL16" i="8"/>
  <c r="DL14" i="8"/>
  <c r="DL13" i="8"/>
  <c r="DL12" i="8"/>
  <c r="DL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R88" i="1"/>
  <c r="DR75" i="1"/>
  <c r="DR54" i="1"/>
  <c r="DR51" i="1"/>
  <c r="DR18" i="1"/>
  <c r="DR14" i="1"/>
  <c r="DL88" i="1"/>
  <c r="DL75" i="1"/>
  <c r="DL54" i="1"/>
  <c r="DL51" i="1"/>
  <c r="DL50" i="1" s="1"/>
  <c r="DL13" i="7" s="1"/>
  <c r="DL32" i="1"/>
  <c r="DL31" i="1"/>
  <c r="DL30" i="1"/>
  <c r="DL29" i="1"/>
  <c r="DL7" i="8" s="1"/>
  <c r="DL28" i="1"/>
  <c r="DL6" i="8" s="1"/>
  <c r="DL18" i="1"/>
  <c r="DL18" i="9" s="1"/>
  <c r="DL14" i="1"/>
  <c r="DR18" i="9" l="1"/>
  <c r="DT18" i="1"/>
  <c r="DS18" i="1"/>
  <c r="DS14" i="1"/>
  <c r="DT14" i="1"/>
  <c r="DS75" i="1"/>
  <c r="DT75" i="1"/>
  <c r="DR14" i="7"/>
  <c r="DS51" i="1"/>
  <c r="DL14" i="7"/>
  <c r="DL14" i="9"/>
  <c r="DL8" i="8"/>
  <c r="DS8" i="8"/>
  <c r="DL10" i="8"/>
  <c r="DL9" i="8"/>
  <c r="DR14" i="9"/>
  <c r="DR23" i="6"/>
  <c r="DS23" i="6"/>
  <c r="DS18" i="9"/>
  <c r="DR50" i="1"/>
  <c r="DS50" i="1" s="1"/>
  <c r="DS14" i="7"/>
  <c r="DQ10" i="8"/>
  <c r="DT7" i="8"/>
  <c r="DT6" i="8"/>
  <c r="DP10" i="8"/>
  <c r="DP9" i="8"/>
  <c r="DP8" i="8"/>
  <c r="DP7" i="8"/>
  <c r="DO10" i="8"/>
  <c r="DO9" i="8"/>
  <c r="DO8" i="8"/>
  <c r="DO7" i="8"/>
  <c r="DO6" i="8"/>
  <c r="DN10" i="8"/>
  <c r="DN9" i="8"/>
  <c r="DN6" i="8"/>
  <c r="DT10" i="5"/>
  <c r="DT8" i="5"/>
  <c r="DQ88" i="1"/>
  <c r="DT34" i="6"/>
  <c r="DT33" i="6"/>
  <c r="DT31" i="6"/>
  <c r="DT30" i="6"/>
  <c r="DT26" i="6"/>
  <c r="DQ75" i="1"/>
  <c r="DQ23" i="6" s="1"/>
  <c r="DT15" i="6"/>
  <c r="DT12" i="6"/>
  <c r="DT11" i="6"/>
  <c r="DT10" i="7"/>
  <c r="DT8" i="7"/>
  <c r="DT13" i="8"/>
  <c r="DT12" i="8"/>
  <c r="DT8" i="8"/>
  <c r="DQ18" i="1"/>
  <c r="DQ18" i="9" s="1"/>
  <c r="DQ14" i="1"/>
  <c r="DQ14" i="9" s="1"/>
  <c r="DT14" i="9"/>
  <c r="DT10" i="9"/>
  <c r="DS10" i="10"/>
  <c r="DS34" i="6"/>
  <c r="DS27" i="6"/>
  <c r="DS26" i="6"/>
  <c r="DS24" i="6"/>
  <c r="DS21" i="6"/>
  <c r="DS15" i="6"/>
  <c r="DS14" i="6"/>
  <c r="DS11" i="6"/>
  <c r="DS9" i="6"/>
  <c r="DS19" i="7"/>
  <c r="DS18" i="7"/>
  <c r="DQ54" i="1"/>
  <c r="DS17" i="7"/>
  <c r="DS16" i="7"/>
  <c r="DQ51" i="1"/>
  <c r="DQ50" i="1" s="1"/>
  <c r="DQ13" i="7" s="1"/>
  <c r="DS12" i="7"/>
  <c r="DS10" i="7"/>
  <c r="DS6" i="7"/>
  <c r="DS18" i="8"/>
  <c r="DS16" i="8"/>
  <c r="DS14" i="8"/>
  <c r="DS17" i="9"/>
  <c r="DS15" i="9"/>
  <c r="DS14" i="9"/>
  <c r="DS10" i="9"/>
  <c r="DS9" i="9"/>
  <c r="DS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88" i="1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75" i="1"/>
  <c r="DK23" i="6" s="1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1"/>
  <c r="DK18" i="9" s="1"/>
  <c r="DK17" i="9"/>
  <c r="DK16" i="9"/>
  <c r="DK15" i="9"/>
  <c r="DK14" i="1"/>
  <c r="DK14" i="9" s="1"/>
  <c r="DK13" i="9"/>
  <c r="DK12" i="9"/>
  <c r="DK11" i="9"/>
  <c r="DK10" i="9"/>
  <c r="DK9" i="9"/>
  <c r="DK8" i="9"/>
  <c r="DK7" i="9"/>
  <c r="DK5" i="9"/>
  <c r="DK4" i="9"/>
  <c r="DK54" i="1"/>
  <c r="DK17" i="7" s="1"/>
  <c r="DK51" i="1"/>
  <c r="DK14" i="7" s="1"/>
  <c r="DK50" i="1"/>
  <c r="DK13" i="7" s="1"/>
  <c r="DK32" i="1"/>
  <c r="DK10" i="8" s="1"/>
  <c r="DK31" i="1"/>
  <c r="DK9" i="8" s="1"/>
  <c r="DK30" i="1"/>
  <c r="DK8" i="8" s="1"/>
  <c r="DK29" i="1"/>
  <c r="DK7" i="8" s="1"/>
  <c r="DK28" i="1"/>
  <c r="DK6" i="8" s="1"/>
  <c r="DQ9" i="8"/>
  <c r="DQ8" i="8"/>
  <c r="DP6" i="8"/>
  <c r="DN8" i="8"/>
  <c r="DN7" i="8"/>
  <c r="DN3" i="4"/>
  <c r="DO20" i="4"/>
  <c r="DN20" i="4"/>
  <c r="DO19" i="4"/>
  <c r="DN19" i="4"/>
  <c r="DN4" i="4"/>
  <c r="DN3" i="10"/>
  <c r="DO10" i="10"/>
  <c r="DN10" i="10"/>
  <c r="DO9" i="10"/>
  <c r="DN9" i="10"/>
  <c r="DO8" i="10"/>
  <c r="DN8" i="10"/>
  <c r="DO7" i="10"/>
  <c r="DN7" i="10"/>
  <c r="DO6" i="10"/>
  <c r="DN6" i="10"/>
  <c r="DN4" i="10"/>
  <c r="DN3" i="5"/>
  <c r="DO10" i="5"/>
  <c r="DN10" i="5"/>
  <c r="DO8" i="5"/>
  <c r="DN8" i="5"/>
  <c r="DO7" i="5"/>
  <c r="DN7" i="5"/>
  <c r="DN4" i="5"/>
  <c r="DN3" i="6"/>
  <c r="DO34" i="6"/>
  <c r="DN34" i="6"/>
  <c r="DO33" i="6"/>
  <c r="DN33" i="6"/>
  <c r="DO32" i="6"/>
  <c r="DN32" i="6"/>
  <c r="DO31" i="6"/>
  <c r="DN31" i="6"/>
  <c r="DO30" i="6"/>
  <c r="DN30" i="6"/>
  <c r="DO29" i="6"/>
  <c r="DN29" i="6"/>
  <c r="DO28" i="6"/>
  <c r="DN28" i="6"/>
  <c r="DO27" i="6"/>
  <c r="DN27" i="6"/>
  <c r="DO26" i="6"/>
  <c r="DN26" i="6"/>
  <c r="DO25" i="6"/>
  <c r="DN25" i="6"/>
  <c r="DO24" i="6"/>
  <c r="DN24" i="6"/>
  <c r="DO21" i="6"/>
  <c r="DN21" i="6"/>
  <c r="DO20" i="6"/>
  <c r="DN20" i="6"/>
  <c r="DO19" i="6"/>
  <c r="DN19" i="6"/>
  <c r="DO18" i="6"/>
  <c r="DN18" i="6"/>
  <c r="DO17" i="6"/>
  <c r="DN17" i="6"/>
  <c r="DO16" i="6"/>
  <c r="DN16" i="6"/>
  <c r="DO15" i="6"/>
  <c r="DN15" i="6"/>
  <c r="DO14" i="6"/>
  <c r="DN14" i="6"/>
  <c r="DO13" i="6"/>
  <c r="DN13" i="6"/>
  <c r="DO12" i="6"/>
  <c r="DN12" i="6"/>
  <c r="DO11" i="6"/>
  <c r="DN11" i="6"/>
  <c r="DO9" i="6"/>
  <c r="DN9" i="6"/>
  <c r="DO8" i="6"/>
  <c r="DN8" i="6"/>
  <c r="DO7" i="6"/>
  <c r="DN7" i="6"/>
  <c r="DO6" i="6"/>
  <c r="DN6" i="6"/>
  <c r="DN4" i="6"/>
  <c r="DN3" i="7"/>
  <c r="DO19" i="7"/>
  <c r="DN19" i="7"/>
  <c r="DO18" i="7"/>
  <c r="DN18" i="7"/>
  <c r="DO16" i="7"/>
  <c r="DN16" i="7"/>
  <c r="DO15" i="7"/>
  <c r="DN15" i="7"/>
  <c r="DO12" i="7"/>
  <c r="DN12" i="7"/>
  <c r="DO11" i="7"/>
  <c r="DN11" i="7"/>
  <c r="DO10" i="7"/>
  <c r="DN10" i="7"/>
  <c r="DO9" i="7"/>
  <c r="DN9" i="7"/>
  <c r="DO8" i="7"/>
  <c r="DN8" i="7"/>
  <c r="DO7" i="7"/>
  <c r="DN7" i="7"/>
  <c r="DO6" i="7"/>
  <c r="DN6" i="7"/>
  <c r="DN4" i="7"/>
  <c r="DN4" i="9"/>
  <c r="DN3" i="8"/>
  <c r="DO18" i="8"/>
  <c r="DO17" i="8"/>
  <c r="DO16" i="8"/>
  <c r="DO14" i="8"/>
  <c r="DO13" i="8"/>
  <c r="DO12" i="8"/>
  <c r="DN18" i="8"/>
  <c r="DN17" i="8"/>
  <c r="DN16" i="8"/>
  <c r="DN14" i="8"/>
  <c r="DN13" i="8"/>
  <c r="DN12" i="8"/>
  <c r="DN4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T21" i="6"/>
  <c r="DT14" i="6"/>
  <c r="DT9" i="6"/>
  <c r="DT11" i="7"/>
  <c r="DT7" i="7"/>
  <c r="DT13" i="9"/>
  <c r="DT9" i="9"/>
  <c r="DT8" i="9"/>
  <c r="DS10" i="5"/>
  <c r="DS33" i="6"/>
  <c r="DS30" i="6"/>
  <c r="DS25" i="6"/>
  <c r="DS20" i="6"/>
  <c r="DS8" i="6"/>
  <c r="DS7" i="7"/>
  <c r="DS17" i="8"/>
  <c r="DO4" i="1"/>
  <c r="DP4" i="1" s="1"/>
  <c r="DO88" i="1"/>
  <c r="DO6" i="5" s="1"/>
  <c r="DN88" i="1"/>
  <c r="DN6" i="5"/>
  <c r="DO75" i="1"/>
  <c r="DO23" i="6" s="1"/>
  <c r="DN75" i="1"/>
  <c r="DN23" i="6" s="1"/>
  <c r="DO54" i="1"/>
  <c r="DO17" i="7" s="1"/>
  <c r="DN54" i="1"/>
  <c r="DN17" i="7" s="1"/>
  <c r="DO51" i="1"/>
  <c r="DO14" i="7" s="1"/>
  <c r="DN51" i="1"/>
  <c r="DN14" i="7" s="1"/>
  <c r="DO18" i="1"/>
  <c r="DO18" i="9" s="1"/>
  <c r="DN18" i="1"/>
  <c r="DN18" i="9" s="1"/>
  <c r="DO14" i="1"/>
  <c r="DO14" i="9" s="1"/>
  <c r="DN14" i="1"/>
  <c r="DN14" i="9" s="1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88" i="1"/>
  <c r="DJ6" i="5" s="1"/>
  <c r="DJ75" i="1"/>
  <c r="DJ23" i="6" s="1"/>
  <c r="DJ54" i="1"/>
  <c r="DJ17" i="7" s="1"/>
  <c r="DJ51" i="1"/>
  <c r="DJ14" i="7" s="1"/>
  <c r="DJ32" i="1"/>
  <c r="DJ10" i="8" s="1"/>
  <c r="DJ31" i="1"/>
  <c r="DJ9" i="8" s="1"/>
  <c r="DJ30" i="1"/>
  <c r="DJ8" i="8" s="1"/>
  <c r="DJ29" i="1"/>
  <c r="DJ7" i="8" s="1"/>
  <c r="DJ28" i="1"/>
  <c r="DJ6" i="8" s="1"/>
  <c r="DJ18" i="1"/>
  <c r="DJ18" i="9" s="1"/>
  <c r="DJ14" i="1"/>
  <c r="DJ14" i="9" s="1"/>
  <c r="DI11" i="5"/>
  <c r="DI9" i="5"/>
  <c r="DQ20" i="6"/>
  <c r="DQ16" i="6"/>
  <c r="DQ19" i="6"/>
  <c r="DQ7" i="6"/>
  <c r="DQ12" i="8"/>
  <c r="DQ20" i="4"/>
  <c r="DQ19" i="4"/>
  <c r="DQ10" i="10"/>
  <c r="DQ9" i="10"/>
  <c r="DQ8" i="10"/>
  <c r="DQ7" i="10"/>
  <c r="DQ6" i="10"/>
  <c r="DQ10" i="5"/>
  <c r="DQ8" i="5"/>
  <c r="DQ7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18" i="6"/>
  <c r="DQ17" i="6"/>
  <c r="DQ15" i="6"/>
  <c r="DQ14" i="6"/>
  <c r="DQ13" i="6"/>
  <c r="DQ12" i="6"/>
  <c r="DQ11" i="6"/>
  <c r="DQ9" i="6"/>
  <c r="DQ8" i="6"/>
  <c r="DQ6" i="6"/>
  <c r="DQ19" i="7"/>
  <c r="DQ18" i="7"/>
  <c r="DQ16" i="7"/>
  <c r="DQ15" i="7"/>
  <c r="DQ12" i="7"/>
  <c r="DQ11" i="7"/>
  <c r="DQ10" i="7"/>
  <c r="DQ9" i="7"/>
  <c r="DQ8" i="7"/>
  <c r="DQ7" i="7"/>
  <c r="DQ6" i="7"/>
  <c r="DQ18" i="8"/>
  <c r="DQ17" i="8"/>
  <c r="DQ16" i="8"/>
  <c r="DQ14" i="8"/>
  <c r="DQ1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6" i="5"/>
  <c r="DQ17" i="7"/>
  <c r="DP88" i="1"/>
  <c r="DP6" i="5" s="1"/>
  <c r="DP21" i="6"/>
  <c r="DP19" i="6"/>
  <c r="DP18" i="6"/>
  <c r="DP17" i="6"/>
  <c r="DP15" i="6"/>
  <c r="DP13" i="6"/>
  <c r="DP11" i="6"/>
  <c r="DP9" i="6"/>
  <c r="DP7" i="6"/>
  <c r="DP6" i="6"/>
  <c r="DI21" i="6"/>
  <c r="DP20" i="6"/>
  <c r="DI20" i="6"/>
  <c r="DT19" i="6"/>
  <c r="DS19" i="6"/>
  <c r="DI19" i="6"/>
  <c r="DI18" i="6"/>
  <c r="DI17" i="6"/>
  <c r="DT16" i="6"/>
  <c r="DS16" i="6"/>
  <c r="DP16" i="6"/>
  <c r="DI16" i="6"/>
  <c r="DI15" i="6"/>
  <c r="DP14" i="6"/>
  <c r="DI14" i="6"/>
  <c r="DT13" i="6"/>
  <c r="DS13" i="6"/>
  <c r="DI13" i="6"/>
  <c r="DP12" i="6"/>
  <c r="DI12" i="6"/>
  <c r="DI11" i="6"/>
  <c r="DP20" i="4"/>
  <c r="DP19" i="4"/>
  <c r="DP10" i="10"/>
  <c r="DT9" i="10"/>
  <c r="DS9" i="10"/>
  <c r="DP9" i="10"/>
  <c r="DT8" i="10"/>
  <c r="DS8" i="10"/>
  <c r="DP8" i="10"/>
  <c r="DT7" i="10"/>
  <c r="DS7" i="10"/>
  <c r="DP7" i="10"/>
  <c r="DT6" i="10"/>
  <c r="DS6" i="10"/>
  <c r="DP6" i="10"/>
  <c r="DP10" i="5"/>
  <c r="DP8" i="5"/>
  <c r="DP7" i="5"/>
  <c r="DP34" i="6"/>
  <c r="DP33" i="6"/>
  <c r="DP32" i="6"/>
  <c r="DP31" i="6"/>
  <c r="DP30" i="6"/>
  <c r="DP29" i="6"/>
  <c r="DP27" i="6"/>
  <c r="DP26" i="6"/>
  <c r="DP25" i="6"/>
  <c r="DP24" i="6"/>
  <c r="DP8" i="6"/>
  <c r="DT19" i="7"/>
  <c r="DP19" i="7"/>
  <c r="DT18" i="7"/>
  <c r="DP18" i="7"/>
  <c r="DT17" i="7"/>
  <c r="DT16" i="7"/>
  <c r="DP16" i="7"/>
  <c r="DT15" i="7"/>
  <c r="DP15" i="7"/>
  <c r="DT14" i="7"/>
  <c r="DT13" i="7"/>
  <c r="DT12" i="7"/>
  <c r="DP12" i="7"/>
  <c r="DP11" i="7"/>
  <c r="DP10" i="7"/>
  <c r="DT9" i="7"/>
  <c r="DP9" i="7"/>
  <c r="DP8" i="7"/>
  <c r="DP7" i="7"/>
  <c r="DP6" i="7"/>
  <c r="DT18" i="8"/>
  <c r="DP18" i="8"/>
  <c r="DT17" i="8"/>
  <c r="DP17" i="8"/>
  <c r="DT16" i="8"/>
  <c r="DP16" i="8"/>
  <c r="DP14" i="8"/>
  <c r="DP13" i="8"/>
  <c r="DP12" i="8"/>
  <c r="DS26" i="9"/>
  <c r="DP26" i="9"/>
  <c r="DS25" i="9"/>
  <c r="DP25" i="9"/>
  <c r="DS24" i="9"/>
  <c r="DP24" i="9"/>
  <c r="DS23" i="9"/>
  <c r="DP23" i="9"/>
  <c r="DS22" i="9"/>
  <c r="DP22" i="9"/>
  <c r="DS21" i="9"/>
  <c r="DP21" i="9"/>
  <c r="DS20" i="9"/>
  <c r="DP20" i="9"/>
  <c r="DS19" i="9"/>
  <c r="DP19" i="9"/>
  <c r="DP17" i="9"/>
  <c r="DP16" i="9"/>
  <c r="DP15" i="9"/>
  <c r="DP13" i="9"/>
  <c r="DP12" i="9"/>
  <c r="DP11" i="9"/>
  <c r="DP10" i="9"/>
  <c r="DP9" i="9"/>
  <c r="DP8" i="9"/>
  <c r="DP7" i="9"/>
  <c r="DP54" i="1"/>
  <c r="DP17" i="7" s="1"/>
  <c r="DT20" i="6"/>
  <c r="DT18" i="6"/>
  <c r="DS18" i="6"/>
  <c r="DT17" i="6"/>
  <c r="DS17" i="6"/>
  <c r="DS12" i="6"/>
  <c r="DP51" i="1"/>
  <c r="DP50" i="1" s="1"/>
  <c r="DP13" i="7" s="1"/>
  <c r="DP14" i="1"/>
  <c r="DP14" i="9" s="1"/>
  <c r="DP28" i="6"/>
  <c r="DP75" i="1"/>
  <c r="DP23" i="6" s="1"/>
  <c r="DP18" i="1"/>
  <c r="DP18" i="9" s="1"/>
  <c r="DT10" i="10"/>
  <c r="DT7" i="5"/>
  <c r="DT32" i="6"/>
  <c r="DT29" i="6"/>
  <c r="DT28" i="6"/>
  <c r="DT27" i="6"/>
  <c r="DT25" i="6"/>
  <c r="DT24" i="6"/>
  <c r="DT8" i="6"/>
  <c r="DT7" i="6"/>
  <c r="DT6" i="6"/>
  <c r="DT6" i="7"/>
  <c r="DT14" i="8"/>
  <c r="DS16" i="9"/>
  <c r="DS13" i="9"/>
  <c r="DS12" i="9"/>
  <c r="DS11" i="9"/>
  <c r="DS8" i="9"/>
  <c r="DS8" i="5"/>
  <c r="DS7" i="5"/>
  <c r="DS32" i="6"/>
  <c r="DS31" i="6"/>
  <c r="DS29" i="6"/>
  <c r="DS28" i="6"/>
  <c r="DS7" i="6"/>
  <c r="DS6" i="6"/>
  <c r="DS15" i="7"/>
  <c r="DS11" i="7"/>
  <c r="DS9" i="7"/>
  <c r="DS8" i="7"/>
  <c r="DS13" i="8"/>
  <c r="DS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T26" i="9"/>
  <c r="DT25" i="9"/>
  <c r="DT24" i="9"/>
  <c r="DT23" i="9"/>
  <c r="DT22" i="9"/>
  <c r="DT21" i="9"/>
  <c r="DT20" i="9"/>
  <c r="DT19" i="9"/>
  <c r="DT17" i="9"/>
  <c r="DT16" i="9"/>
  <c r="DT15" i="9"/>
  <c r="DT12" i="9"/>
  <c r="DT11" i="9"/>
  <c r="DT7" i="9"/>
  <c r="DS6" i="5"/>
  <c r="DT6" i="5"/>
  <c r="DO4" i="6"/>
  <c r="DO5" i="9" l="1"/>
  <c r="DO4" i="10"/>
  <c r="DO4" i="8"/>
  <c r="DO4" i="4"/>
  <c r="DO4" i="7"/>
  <c r="DR13" i="7"/>
  <c r="DQ14" i="7"/>
  <c r="DO50" i="1"/>
  <c r="DO13" i="7" s="1"/>
  <c r="DP14" i="7"/>
  <c r="DP5" i="9"/>
  <c r="DP4" i="4"/>
  <c r="DP4" i="10"/>
  <c r="DQ4" i="1"/>
  <c r="DP4" i="8"/>
  <c r="DP4" i="5"/>
  <c r="DP4" i="6"/>
  <c r="DP4" i="7"/>
  <c r="DO4" i="5"/>
  <c r="DQ6" i="8"/>
  <c r="DQ7" i="8"/>
  <c r="DN50" i="1"/>
  <c r="DN13" i="7" s="1"/>
  <c r="DS13" i="7"/>
  <c r="DJ50" i="1"/>
  <c r="DJ13" i="7" s="1"/>
  <c r="DT18" i="9"/>
  <c r="DT9" i="8"/>
  <c r="DT23" i="6"/>
  <c r="DS9" i="8"/>
  <c r="DS6" i="8"/>
  <c r="DS7" i="8"/>
  <c r="DS10" i="8"/>
  <c r="DT10" i="8"/>
  <c r="DQ4" i="10" l="1"/>
  <c r="DR4" i="1"/>
  <c r="DQ4" i="6"/>
  <c r="DQ4" i="7"/>
  <c r="DQ4" i="5"/>
  <c r="DQ4" i="8"/>
  <c r="DQ4" i="4"/>
  <c r="DQ5" i="9"/>
  <c r="DR4" i="6" l="1"/>
  <c r="DR4" i="7"/>
  <c r="DR4" i="4"/>
  <c r="DR4" i="8"/>
  <c r="DR4" i="10"/>
  <c r="DR4" i="5"/>
  <c r="DR5" i="9"/>
</calcChain>
</file>

<file path=xl/sharedStrings.xml><?xml version="1.0" encoding="utf-8"?>
<sst xmlns="http://schemas.openxmlformats.org/spreadsheetml/2006/main" count="460" uniqueCount="263">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</sst>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57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8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7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1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2" xfId="0" applyFont="1" applyBorder="1" applyAlignment="1">
      <alignment horizontal="center" vertical="center" wrapText="1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2" xfId="0" applyNumberFormat="1" applyFont="1" applyFill="1" applyBorder="1" applyAlignment="1" applyProtection="1">
      <alignment horizontal="right" vertical="center" wrapText="1"/>
    </xf>
    <xf numFmtId="0" fontId="69" fillId="0" borderId="63" xfId="0" applyFont="1" applyBorder="1" applyAlignment="1">
      <alignment horizontal="center" vertical="center" wrapText="1"/>
    </xf>
    <xf numFmtId="0" fontId="69" fillId="0" borderId="58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2" xfId="0" applyNumberFormat="1" applyFont="1" applyFill="1" applyBorder="1" applyProtection="1"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3" fontId="38" fillId="2" borderId="1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5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60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2" xfId="0" applyFont="1" applyFill="1" applyBorder="1" applyAlignment="1">
      <alignment horizontal="center" vertical="center" wrapText="1"/>
    </xf>
    <xf numFmtId="0" fontId="61" fillId="0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34" Type="http://schemas.openxmlformats.org/officeDocument/2006/relationships/externalLink" Target="externalLinks/externalLink26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externalLink" Target="externalLinks/externalLink24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externalLink" Target="externalLinks/externalLink2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Enero\2018-01-3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febrero\2018-02-28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Marzo\2018-03-29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Abril\2018-04-06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Abril\2018-04-09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Abril\2018-04-10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Abril\2018-04-1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Abril\2018-04-12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Abril\2018-04-1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63930.377756703761</v>
          </cell>
        </row>
        <row r="515">
          <cell r="H515">
            <v>-24671.654456474731</v>
          </cell>
        </row>
        <row r="517">
          <cell r="H517">
            <v>736.41994070961664</v>
          </cell>
        </row>
        <row r="616">
          <cell r="H616">
            <v>5590.8931910642004</v>
          </cell>
        </row>
        <row r="814">
          <cell r="H814">
            <v>-45478.963243099999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2.2471199999999998</v>
          </cell>
        </row>
        <row r="485">
          <cell r="H485">
            <v>62011.413864181239</v>
          </cell>
        </row>
        <row r="515">
          <cell r="H515">
            <v>-23745.31115701982</v>
          </cell>
        </row>
        <row r="517">
          <cell r="H517">
            <v>113.67161142816079</v>
          </cell>
        </row>
        <row r="616">
          <cell r="H616">
            <v>5588.8484502818001</v>
          </cell>
        </row>
        <row r="814">
          <cell r="H814">
            <v>-44614.191946999999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62787.741952850884</v>
          </cell>
        </row>
        <row r="515">
          <cell r="H515">
            <v>-23486.811634935824</v>
          </cell>
        </row>
        <row r="517">
          <cell r="H517">
            <v>1842.3785759053553</v>
          </cell>
        </row>
        <row r="616">
          <cell r="H616">
            <v>5680.0225891564005</v>
          </cell>
        </row>
        <row r="814">
          <cell r="H814">
            <v>-43772.786461199998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63521.990499784231</v>
          </cell>
        </row>
        <row r="515">
          <cell r="H515">
            <v>-22137.116250366988</v>
          </cell>
        </row>
        <row r="517">
          <cell r="H517">
            <v>3511.0361422924634</v>
          </cell>
        </row>
        <row r="616">
          <cell r="H616">
            <v>5579.4730391563999</v>
          </cell>
        </row>
        <row r="814">
          <cell r="H814">
            <v>-44293.697387199994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63442.994296180499</v>
          </cell>
        </row>
        <row r="515">
          <cell r="H515">
            <v>-22141.05271510785</v>
          </cell>
        </row>
        <row r="517">
          <cell r="H517">
            <v>3555.7957269277758</v>
          </cell>
        </row>
        <row r="616">
          <cell r="H616">
            <v>5579.5239129850006</v>
          </cell>
        </row>
        <row r="814">
          <cell r="H814">
            <v>-44337.035247599997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63539.211100657645</v>
          </cell>
        </row>
        <row r="515">
          <cell r="H515">
            <v>-22262.804140179083</v>
          </cell>
        </row>
        <row r="517">
          <cell r="H517">
            <v>3506.428468542872</v>
          </cell>
        </row>
        <row r="616">
          <cell r="H616">
            <v>5581.4221027679996</v>
          </cell>
        </row>
        <row r="814">
          <cell r="H814">
            <v>-44393.32905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63375.36787554856</v>
          </cell>
        </row>
        <row r="515">
          <cell r="H515">
            <v>-22321.864586117757</v>
          </cell>
        </row>
        <row r="517">
          <cell r="H517">
            <v>3401.3066771908179</v>
          </cell>
        </row>
        <row r="616">
          <cell r="H616">
            <v>5581.4582485882001</v>
          </cell>
        </row>
        <row r="814">
          <cell r="H814">
            <v>-44362.397668999998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63167.477508828684</v>
          </cell>
        </row>
        <row r="515">
          <cell r="H515">
            <v>-22631.015159482246</v>
          </cell>
        </row>
        <row r="517">
          <cell r="H517">
            <v>3200.7535889737537</v>
          </cell>
        </row>
        <row r="616">
          <cell r="H616">
            <v>5558.9580193401998</v>
          </cell>
        </row>
        <row r="814">
          <cell r="H814">
            <v>-44260.431142300004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63387.336241016194</v>
          </cell>
        </row>
        <row r="515">
          <cell r="H515">
            <v>-22688.788676506323</v>
          </cell>
        </row>
        <row r="517">
          <cell r="H517">
            <v>3151.1605709017003</v>
          </cell>
        </row>
        <row r="616">
          <cell r="H616">
            <v>5558.9531726129999</v>
          </cell>
        </row>
        <row r="814">
          <cell r="H814">
            <v>-44233.248365500003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C892"/>
  <sheetViews>
    <sheetView topLeftCell="C1" zoomScale="118" zoomScaleNormal="118" workbookViewId="0">
      <pane xSplit="86" ySplit="5" topLeftCell="DL6" activePane="bottomRight" state="frozen"/>
      <selection activeCell="C1" sqref="C1"/>
      <selection pane="topRight" activeCell="CK1" sqref="CK1"/>
      <selection pane="bottomLeft" activeCell="C6" sqref="C6"/>
      <selection pane="bottomRight" activeCell="DU5" sqref="DU5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9.7109375" style="149" customWidth="1"/>
    <col min="102" max="111" width="7.85546875" style="149" customWidth="1"/>
    <col min="112" max="115" width="8.140625" style="149" customWidth="1"/>
    <col min="116" max="116" width="8.42578125" style="149" customWidth="1"/>
    <col min="117" max="117" width="9.7109375" style="149" customWidth="1"/>
    <col min="118" max="122" width="9.5703125" style="149" customWidth="1"/>
    <col min="123" max="123" width="9" style="149" customWidth="1"/>
    <col min="124" max="124" width="10" style="149" customWidth="1"/>
    <col min="125" max="125" width="14.85546875" customWidth="1"/>
  </cols>
  <sheetData>
    <row r="1" spans="1:133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2"/>
      <c r="DH1" s="852"/>
      <c r="DI1" s="852"/>
      <c r="DJ1" s="852"/>
      <c r="DK1" s="852"/>
      <c r="DL1" s="852"/>
      <c r="DM1" s="852"/>
      <c r="DN1" s="852"/>
      <c r="DO1" s="852"/>
      <c r="DP1" s="852"/>
      <c r="DQ1" s="852"/>
      <c r="DR1" s="852"/>
      <c r="DS1" s="240"/>
      <c r="DT1" s="240"/>
    </row>
    <row r="2" spans="1:13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</row>
    <row r="3" spans="1:133" ht="19.5" customHeight="1" x14ac:dyDescent="0.2">
      <c r="A3"/>
      <c r="C3" s="11"/>
      <c r="D3" s="1046" t="s">
        <v>104</v>
      </c>
      <c r="E3" s="1048" t="s">
        <v>85</v>
      </c>
      <c r="F3" s="1048" t="s">
        <v>87</v>
      </c>
      <c r="G3" s="1048" t="s">
        <v>88</v>
      </c>
      <c r="H3" s="1048" t="s">
        <v>89</v>
      </c>
      <c r="I3" s="1048" t="s">
        <v>238</v>
      </c>
      <c r="J3" s="1048" t="s">
        <v>91</v>
      </c>
      <c r="K3" s="1048" t="s">
        <v>93</v>
      </c>
      <c r="L3" s="1034" t="s">
        <v>94</v>
      </c>
      <c r="M3" s="1039" t="s">
        <v>95</v>
      </c>
      <c r="N3" s="1034" t="s">
        <v>96</v>
      </c>
      <c r="O3" s="1034" t="s">
        <v>97</v>
      </c>
      <c r="P3" s="1039" t="s">
        <v>98</v>
      </c>
      <c r="Q3" s="1034" t="s">
        <v>99</v>
      </c>
      <c r="R3" s="1034" t="s">
        <v>100</v>
      </c>
      <c r="S3" s="1034" t="s">
        <v>101</v>
      </c>
      <c r="T3" s="1034" t="s">
        <v>102</v>
      </c>
      <c r="U3" s="1034" t="s">
        <v>239</v>
      </c>
      <c r="V3" s="1034" t="s">
        <v>109</v>
      </c>
      <c r="W3" s="1034" t="s">
        <v>110</v>
      </c>
      <c r="X3" s="1034" t="s">
        <v>111</v>
      </c>
      <c r="Y3" s="1034" t="s">
        <v>112</v>
      </c>
      <c r="Z3" s="1034" t="s">
        <v>113</v>
      </c>
      <c r="AA3" s="1034" t="s">
        <v>114</v>
      </c>
      <c r="AB3" s="1034" t="s">
        <v>115</v>
      </c>
      <c r="AC3" s="1034" t="s">
        <v>116</v>
      </c>
      <c r="AD3" s="1034" t="s">
        <v>117</v>
      </c>
      <c r="AE3" s="1034" t="s">
        <v>118</v>
      </c>
      <c r="AF3" s="1034" t="s">
        <v>119</v>
      </c>
      <c r="AG3" s="1034" t="s">
        <v>240</v>
      </c>
      <c r="AH3" s="1034" t="s">
        <v>120</v>
      </c>
      <c r="AI3" s="1034" t="s">
        <v>121</v>
      </c>
      <c r="AJ3" s="1034" t="s">
        <v>122</v>
      </c>
      <c r="AK3" s="1034" t="s">
        <v>123</v>
      </c>
      <c r="AL3" s="1034" t="s">
        <v>124</v>
      </c>
      <c r="AM3" s="1034" t="s">
        <v>125</v>
      </c>
      <c r="AN3" s="1034" t="s">
        <v>126</v>
      </c>
      <c r="AO3" s="1034" t="s">
        <v>127</v>
      </c>
      <c r="AP3" s="1034" t="s">
        <v>128</v>
      </c>
      <c r="AQ3" s="1034" t="s">
        <v>129</v>
      </c>
      <c r="AR3" s="1034" t="s">
        <v>130</v>
      </c>
      <c r="AS3" s="1034" t="s">
        <v>241</v>
      </c>
      <c r="AT3" s="1034" t="s">
        <v>131</v>
      </c>
      <c r="AU3" s="1034" t="s">
        <v>132</v>
      </c>
      <c r="AV3" s="1039" t="s">
        <v>133</v>
      </c>
      <c r="AW3" s="1034" t="s">
        <v>134</v>
      </c>
      <c r="AX3" s="1034" t="s">
        <v>135</v>
      </c>
      <c r="AY3" s="1034" t="s">
        <v>136</v>
      </c>
      <c r="AZ3" s="1034" t="s">
        <v>137</v>
      </c>
      <c r="BA3" s="1034" t="s">
        <v>138</v>
      </c>
      <c r="BB3" s="1034" t="s">
        <v>143</v>
      </c>
      <c r="BC3" s="1034" t="s">
        <v>144</v>
      </c>
      <c r="BD3" s="1034" t="s">
        <v>145</v>
      </c>
      <c r="BE3" s="1034" t="s">
        <v>242</v>
      </c>
      <c r="BF3" s="1034" t="s">
        <v>146</v>
      </c>
      <c r="BG3" s="1034" t="s">
        <v>152</v>
      </c>
      <c r="BH3" s="1034" t="s">
        <v>153</v>
      </c>
      <c r="BI3" s="1034" t="s">
        <v>154</v>
      </c>
      <c r="BJ3" s="1034" t="s">
        <v>155</v>
      </c>
      <c r="BK3" s="1034" t="s">
        <v>157</v>
      </c>
      <c r="BL3" s="1039" t="s">
        <v>158</v>
      </c>
      <c r="BM3" s="1034" t="s">
        <v>159</v>
      </c>
      <c r="BN3" s="1034" t="s">
        <v>160</v>
      </c>
      <c r="BO3" s="1034" t="s">
        <v>161</v>
      </c>
      <c r="BP3" s="1034" t="s">
        <v>162</v>
      </c>
      <c r="BQ3" s="1034" t="s">
        <v>243</v>
      </c>
      <c r="BR3" s="1034" t="s">
        <v>163</v>
      </c>
      <c r="BS3" s="1053" t="s">
        <v>164</v>
      </c>
      <c r="BT3" s="1053" t="s">
        <v>165</v>
      </c>
      <c r="BU3" s="1041" t="s">
        <v>174</v>
      </c>
      <c r="BV3" s="1034" t="s">
        <v>175</v>
      </c>
      <c r="BW3" s="1034" t="s">
        <v>181</v>
      </c>
      <c r="BX3" s="1034" t="s">
        <v>182</v>
      </c>
      <c r="BY3" s="1034" t="s">
        <v>185</v>
      </c>
      <c r="BZ3" s="1039" t="s">
        <v>189</v>
      </c>
      <c r="CA3" s="1039" t="s">
        <v>190</v>
      </c>
      <c r="CB3" s="1039" t="s">
        <v>192</v>
      </c>
      <c r="CC3" s="1039" t="s">
        <v>244</v>
      </c>
      <c r="CD3" s="1039" t="s">
        <v>194</v>
      </c>
      <c r="CE3" s="1039" t="s">
        <v>195</v>
      </c>
      <c r="CF3" s="1039" t="s">
        <v>196</v>
      </c>
      <c r="CG3" s="1039" t="s">
        <v>197</v>
      </c>
      <c r="CH3" s="1039" t="s">
        <v>199</v>
      </c>
      <c r="CI3" s="1039" t="s">
        <v>200</v>
      </c>
      <c r="CJ3" s="1034" t="s">
        <v>201</v>
      </c>
      <c r="CK3" s="1034" t="s">
        <v>202</v>
      </c>
      <c r="CL3" s="1034" t="s">
        <v>203</v>
      </c>
      <c r="CM3" s="1034" t="s">
        <v>204</v>
      </c>
      <c r="CN3" s="1034" t="s">
        <v>206</v>
      </c>
      <c r="CO3" s="1034" t="s">
        <v>245</v>
      </c>
      <c r="CP3" s="1034" t="s">
        <v>211</v>
      </c>
      <c r="CQ3" s="1034" t="s">
        <v>212</v>
      </c>
      <c r="CR3" s="1034" t="s">
        <v>213</v>
      </c>
      <c r="CS3" s="1034" t="s">
        <v>215</v>
      </c>
      <c r="CT3" s="1034" t="s">
        <v>216</v>
      </c>
      <c r="CU3" s="1034" t="s">
        <v>217</v>
      </c>
      <c r="CV3" s="1034" t="s">
        <v>218</v>
      </c>
      <c r="CW3" s="1034" t="s">
        <v>221</v>
      </c>
      <c r="CX3" s="1034" t="s">
        <v>223</v>
      </c>
      <c r="CY3" s="1034" t="s">
        <v>224</v>
      </c>
      <c r="CZ3" s="1034" t="s">
        <v>225</v>
      </c>
      <c r="DA3" s="1034" t="s">
        <v>253</v>
      </c>
      <c r="DB3" s="1034" t="s">
        <v>226</v>
      </c>
      <c r="DC3" s="1034" t="s">
        <v>227</v>
      </c>
      <c r="DD3" s="1034" t="s">
        <v>228</v>
      </c>
      <c r="DE3" s="1034" t="s">
        <v>229</v>
      </c>
      <c r="DF3" s="1034" t="s">
        <v>230</v>
      </c>
      <c r="DG3" s="1034" t="s">
        <v>234</v>
      </c>
      <c r="DH3" s="1034" t="s">
        <v>237</v>
      </c>
      <c r="DI3" s="1034" t="s">
        <v>249</v>
      </c>
      <c r="DJ3" s="1034" t="s">
        <v>255</v>
      </c>
      <c r="DK3" s="1034" t="s">
        <v>260</v>
      </c>
      <c r="DL3" s="1034" t="s">
        <v>261</v>
      </c>
      <c r="DM3" s="1025" t="s">
        <v>222</v>
      </c>
      <c r="DN3" s="1036" t="s">
        <v>262</v>
      </c>
      <c r="DO3" s="1037"/>
      <c r="DP3" s="1037"/>
      <c r="DQ3" s="1037"/>
      <c r="DR3" s="1038"/>
      <c r="DS3" s="1051" t="s">
        <v>254</v>
      </c>
      <c r="DT3" s="1052"/>
    </row>
    <row r="4" spans="1:133" ht="16.5" customHeight="1" x14ac:dyDescent="0.2">
      <c r="A4"/>
      <c r="C4" s="19"/>
      <c r="D4" s="1047"/>
      <c r="E4" s="1049"/>
      <c r="F4" s="1049"/>
      <c r="G4" s="1049"/>
      <c r="H4" s="1049"/>
      <c r="I4" s="1049"/>
      <c r="J4" s="1049"/>
      <c r="K4" s="1049"/>
      <c r="L4" s="1035"/>
      <c r="M4" s="1040"/>
      <c r="N4" s="1035"/>
      <c r="O4" s="1035"/>
      <c r="P4" s="1040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  <c r="AD4" s="1035"/>
      <c r="AE4" s="1035"/>
      <c r="AF4" s="1035"/>
      <c r="AG4" s="1035"/>
      <c r="AH4" s="1035"/>
      <c r="AI4" s="1035"/>
      <c r="AJ4" s="1035"/>
      <c r="AK4" s="1035"/>
      <c r="AL4" s="1035"/>
      <c r="AM4" s="1035"/>
      <c r="AN4" s="1035"/>
      <c r="AO4" s="1035"/>
      <c r="AP4" s="1035"/>
      <c r="AQ4" s="1035"/>
      <c r="AR4" s="1035"/>
      <c r="AS4" s="1035"/>
      <c r="AT4" s="1035"/>
      <c r="AU4" s="1035"/>
      <c r="AV4" s="1040"/>
      <c r="AW4" s="1035"/>
      <c r="AX4" s="1035"/>
      <c r="AY4" s="1035"/>
      <c r="AZ4" s="1035"/>
      <c r="BA4" s="1035"/>
      <c r="BB4" s="1035"/>
      <c r="BC4" s="1035"/>
      <c r="BD4" s="1035"/>
      <c r="BE4" s="1035"/>
      <c r="BF4" s="1035"/>
      <c r="BG4" s="1035"/>
      <c r="BH4" s="1035"/>
      <c r="BI4" s="1035"/>
      <c r="BJ4" s="1035"/>
      <c r="BK4" s="1035"/>
      <c r="BL4" s="1040"/>
      <c r="BM4" s="1035"/>
      <c r="BN4" s="1035"/>
      <c r="BO4" s="1035"/>
      <c r="BP4" s="1035"/>
      <c r="BQ4" s="1035"/>
      <c r="BR4" s="1035"/>
      <c r="BS4" s="1054"/>
      <c r="BT4" s="1054"/>
      <c r="BU4" s="1042"/>
      <c r="BV4" s="1035"/>
      <c r="BW4" s="1035"/>
      <c r="BX4" s="1035"/>
      <c r="BY4" s="1035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35"/>
      <c r="CK4" s="1035"/>
      <c r="CL4" s="1035"/>
      <c r="CM4" s="1035"/>
      <c r="CN4" s="1035"/>
      <c r="CO4" s="1035"/>
      <c r="CP4" s="1035"/>
      <c r="CQ4" s="1035"/>
      <c r="CR4" s="1035"/>
      <c r="CS4" s="1035"/>
      <c r="CT4" s="1035"/>
      <c r="CU4" s="1035"/>
      <c r="CV4" s="1035"/>
      <c r="CW4" s="1035"/>
      <c r="CX4" s="1035"/>
      <c r="CY4" s="1035"/>
      <c r="CZ4" s="1035"/>
      <c r="DA4" s="1035"/>
      <c r="DB4" s="1035"/>
      <c r="DC4" s="1035"/>
      <c r="DD4" s="1035"/>
      <c r="DE4" s="1035"/>
      <c r="DF4" s="1035"/>
      <c r="DG4" s="1035"/>
      <c r="DH4" s="1035"/>
      <c r="DI4" s="1035"/>
      <c r="DJ4" s="1035"/>
      <c r="DK4" s="1035"/>
      <c r="DL4" s="1035"/>
      <c r="DM4" s="1026">
        <v>43196</v>
      </c>
      <c r="DN4" s="843">
        <v>43199</v>
      </c>
      <c r="DO4" s="843">
        <f>+DN4+1</f>
        <v>43200</v>
      </c>
      <c r="DP4" s="843">
        <f>+DO4+1</f>
        <v>43201</v>
      </c>
      <c r="DQ4" s="843">
        <f t="shared" ref="DQ4:DR4" si="0">+DP4+1</f>
        <v>43202</v>
      </c>
      <c r="DR4" s="843">
        <f t="shared" si="0"/>
        <v>43203</v>
      </c>
      <c r="DS4" s="1000" t="s">
        <v>248</v>
      </c>
      <c r="DT4" s="241" t="s">
        <v>184</v>
      </c>
    </row>
    <row r="5" spans="1:13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1027"/>
      <c r="DN5" s="248"/>
      <c r="DO5" s="894"/>
      <c r="DP5" s="894"/>
      <c r="DQ5" s="894"/>
      <c r="DR5" s="894"/>
      <c r="DS5" s="862"/>
      <c r="DT5" s="860"/>
    </row>
    <row r="6" spans="1:133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9"/>
      <c r="CY6" s="408"/>
      <c r="CZ6" s="408"/>
      <c r="DA6" s="408"/>
      <c r="DB6" s="789"/>
      <c r="DC6" s="789"/>
      <c r="DD6" s="409"/>
      <c r="DE6" s="409"/>
      <c r="DF6" s="536"/>
      <c r="DG6" s="409"/>
      <c r="DH6" s="789"/>
      <c r="DI6" s="869"/>
      <c r="DJ6" s="869"/>
      <c r="DK6" s="1015"/>
      <c r="DL6" s="1013"/>
      <c r="DM6" s="1013"/>
      <c r="DN6" s="844"/>
      <c r="DO6" s="844"/>
      <c r="DP6" s="844"/>
      <c r="DQ6" s="844"/>
      <c r="DR6" s="844"/>
      <c r="DS6" s="875"/>
      <c r="DT6" s="234"/>
      <c r="DV6" s="169"/>
    </row>
    <row r="7" spans="1:133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6">
        <v>12818.296497339999</v>
      </c>
      <c r="CM7" s="576">
        <v>12787.37214892</v>
      </c>
      <c r="CN7" s="576">
        <v>12482.879840449999</v>
      </c>
      <c r="CO7" s="576">
        <v>12233.355650599999</v>
      </c>
      <c r="CP7" s="356">
        <v>11725.24312264</v>
      </c>
      <c r="CQ7" s="356">
        <v>11609.056571250001</v>
      </c>
      <c r="CR7" s="576">
        <v>11549.919812599999</v>
      </c>
      <c r="CS7" s="356">
        <v>11259.037424940001</v>
      </c>
      <c r="CT7" s="395">
        <v>11039.10922258</v>
      </c>
      <c r="CU7" s="724">
        <v>10694.288073039999</v>
      </c>
      <c r="CV7" s="356">
        <v>10353.11501207</v>
      </c>
      <c r="CW7" s="724">
        <v>10081.371341420001</v>
      </c>
      <c r="CX7" s="829">
        <v>9838.6612102700001</v>
      </c>
      <c r="CY7" s="576">
        <v>9804.8249944100007</v>
      </c>
      <c r="CZ7" s="576">
        <v>10261.08152878</v>
      </c>
      <c r="DA7" s="829">
        <v>10025.305984389999</v>
      </c>
      <c r="DB7" s="829">
        <v>10253.681384449999</v>
      </c>
      <c r="DC7" s="829">
        <v>10305.805864870001</v>
      </c>
      <c r="DD7" s="829">
        <v>10357.936779470001</v>
      </c>
      <c r="DE7" s="829">
        <v>10452.235888740001</v>
      </c>
      <c r="DF7" s="829">
        <v>10129.614526809999</v>
      </c>
      <c r="DG7" s="364">
        <v>9934.38219312</v>
      </c>
      <c r="DH7" s="829">
        <v>10631.841105520001</v>
      </c>
      <c r="DI7" s="846">
        <v>10260.637599090001</v>
      </c>
      <c r="DJ7" s="829">
        <v>10226.03995558</v>
      </c>
      <c r="DK7" s="364">
        <v>9965.4250714299997</v>
      </c>
      <c r="DL7" s="829">
        <v>9804.6298805299994</v>
      </c>
      <c r="DM7" s="829">
        <v>9683.7937277899982</v>
      </c>
      <c r="DN7" s="364">
        <v>9690.7373115199989</v>
      </c>
      <c r="DO7" s="364">
        <v>9716.7576400800008</v>
      </c>
      <c r="DP7" s="364">
        <v>9720.858086870001</v>
      </c>
      <c r="DQ7" s="364">
        <v>9751.0598429400015</v>
      </c>
      <c r="DR7" s="364">
        <v>9755.4002170000003</v>
      </c>
      <c r="DS7" s="291">
        <f t="shared" ref="DS7:DS18" si="1">+DR7-DM7</f>
        <v>71.60648921000211</v>
      </c>
      <c r="DT7" s="641">
        <f t="shared" ref="DT7:DT16" si="2">+(DR7/DM7-1)*100</f>
        <v>0.73944665926237718</v>
      </c>
      <c r="DU7" s="417"/>
      <c r="DV7" s="712"/>
      <c r="DW7" s="232"/>
    </row>
    <row r="8" spans="1:133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6">
        <v>11046.755480329999</v>
      </c>
      <c r="CM8" s="576">
        <v>10864.59095224</v>
      </c>
      <c r="CN8" s="576">
        <v>10556.37455583</v>
      </c>
      <c r="CO8" s="576">
        <v>10249.98252632</v>
      </c>
      <c r="CP8" s="356">
        <v>9826.7958364499991</v>
      </c>
      <c r="CQ8" s="356">
        <v>9550.1657396300016</v>
      </c>
      <c r="CR8" s="576">
        <v>9467.3967459999985</v>
      </c>
      <c r="CS8" s="356">
        <v>9210.2535164300007</v>
      </c>
      <c r="CT8" s="395">
        <v>8975.5701987699995</v>
      </c>
      <c r="CU8" s="724">
        <v>8698.4865364500001</v>
      </c>
      <c r="CV8" s="356">
        <v>8477.6299724400014</v>
      </c>
      <c r="CW8" s="724">
        <v>8251.3567301599996</v>
      </c>
      <c r="CX8" s="829">
        <v>7929.9344277800001</v>
      </c>
      <c r="CY8" s="576">
        <v>7825.1203510099995</v>
      </c>
      <c r="CZ8" s="576">
        <v>8287.8668823999997</v>
      </c>
      <c r="DA8" s="829">
        <v>8023.5076570999991</v>
      </c>
      <c r="DB8" s="829">
        <v>8252.1080953799992</v>
      </c>
      <c r="DC8" s="829">
        <v>8325.4877459800009</v>
      </c>
      <c r="DD8" s="829">
        <v>8341.2797370500011</v>
      </c>
      <c r="DE8" s="829">
        <v>8380.7059343500005</v>
      </c>
      <c r="DF8" s="829">
        <v>8088.57819174</v>
      </c>
      <c r="DG8" s="364">
        <v>7909.8744661700002</v>
      </c>
      <c r="DH8" s="829">
        <v>8591.9659951600006</v>
      </c>
      <c r="DI8" s="846">
        <v>8199.3202505000008</v>
      </c>
      <c r="DJ8" s="829">
        <v>8095.4236113300003</v>
      </c>
      <c r="DK8" s="364">
        <v>7867.0654582499992</v>
      </c>
      <c r="DL8" s="829">
        <v>7696.0847765499993</v>
      </c>
      <c r="DM8" s="829">
        <v>7574.4976068699998</v>
      </c>
      <c r="DN8" s="364">
        <v>7572.0613469</v>
      </c>
      <c r="DO8" s="364">
        <v>7591.9927140099999</v>
      </c>
      <c r="DP8" s="364">
        <v>7593.4978492500004</v>
      </c>
      <c r="DQ8" s="364">
        <v>7606.9731671300005</v>
      </c>
      <c r="DR8" s="364">
        <v>7634.1608287199997</v>
      </c>
      <c r="DS8" s="291">
        <f t="shared" si="1"/>
        <v>59.6632218499999</v>
      </c>
      <c r="DT8" s="641">
        <f t="shared" si="2"/>
        <v>0.78768553304295885</v>
      </c>
      <c r="DU8" s="417"/>
      <c r="DV8" s="712"/>
      <c r="DW8" s="232"/>
    </row>
    <row r="9" spans="1:133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6">
        <v>230.47986592000001</v>
      </c>
      <c r="CM9" s="576">
        <v>231.47641289999999</v>
      </c>
      <c r="CN9" s="576">
        <v>234.50420253999999</v>
      </c>
      <c r="CO9" s="576">
        <v>235.65756793</v>
      </c>
      <c r="CP9" s="356">
        <v>234.35737184999999</v>
      </c>
      <c r="CQ9" s="356">
        <v>232.70655973000001</v>
      </c>
      <c r="CR9" s="576">
        <v>231.79115426000001</v>
      </c>
      <c r="CS9" s="356">
        <v>232.69244078</v>
      </c>
      <c r="CT9" s="395">
        <v>233.11211016000001</v>
      </c>
      <c r="CU9" s="724">
        <v>228.70130441000001</v>
      </c>
      <c r="CV9" s="356">
        <v>225.42481620000001</v>
      </c>
      <c r="CW9" s="724">
        <v>223.46971510999998</v>
      </c>
      <c r="CX9" s="829">
        <v>225.91353867000001</v>
      </c>
      <c r="CY9" s="576">
        <v>225.32218849999998</v>
      </c>
      <c r="CZ9" s="576">
        <v>226.82208624999998</v>
      </c>
      <c r="DA9" s="829">
        <v>228.43867133000001</v>
      </c>
      <c r="DB9" s="829">
        <v>230.26214908</v>
      </c>
      <c r="DC9" s="829">
        <v>232.05060526</v>
      </c>
      <c r="DD9" s="829">
        <v>234.66038460999999</v>
      </c>
      <c r="DE9" s="829">
        <v>236.58927219</v>
      </c>
      <c r="DF9" s="829">
        <v>235.60943320999999</v>
      </c>
      <c r="DG9" s="364">
        <v>234.35727132999997</v>
      </c>
      <c r="DH9" s="829">
        <v>236.35761356</v>
      </c>
      <c r="DI9" s="846">
        <v>237.21077129</v>
      </c>
      <c r="DJ9" s="829">
        <v>243.12507696999998</v>
      </c>
      <c r="DK9" s="364">
        <v>242.23706229000001</v>
      </c>
      <c r="DL9" s="829">
        <v>243.45213054000001</v>
      </c>
      <c r="DM9" s="829">
        <v>242.38817473</v>
      </c>
      <c r="DN9" s="364">
        <v>241.87874535</v>
      </c>
      <c r="DO9" s="364">
        <v>242.29798067999999</v>
      </c>
      <c r="DP9" s="364">
        <v>242.79237773</v>
      </c>
      <c r="DQ9" s="364">
        <v>243.20493203000001</v>
      </c>
      <c r="DR9" s="364">
        <v>242.95439297999999</v>
      </c>
      <c r="DS9" s="291">
        <f t="shared" si="1"/>
        <v>0.56621824999999149</v>
      </c>
      <c r="DT9" s="641">
        <f t="shared" si="2"/>
        <v>0.23359978292287753</v>
      </c>
      <c r="DU9" s="417"/>
      <c r="DV9" s="712"/>
      <c r="DW9" s="232"/>
    </row>
    <row r="10" spans="1:133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6">
        <v>1528.79226234</v>
      </c>
      <c r="CM10" s="576">
        <v>1678.9818462799999</v>
      </c>
      <c r="CN10" s="576">
        <v>1679.5175070799999</v>
      </c>
      <c r="CO10" s="576">
        <v>1735.1710988499999</v>
      </c>
      <c r="CP10" s="356">
        <v>1651.6131730899999</v>
      </c>
      <c r="CQ10" s="356">
        <v>1813.79592564</v>
      </c>
      <c r="CR10" s="576">
        <v>1838.3928223400001</v>
      </c>
      <c r="CS10" s="356">
        <v>1803.70338773</v>
      </c>
      <c r="CT10" s="395">
        <v>1818.0170011499999</v>
      </c>
      <c r="CU10" s="724">
        <v>1754.9263059300001</v>
      </c>
      <c r="CV10" s="356">
        <v>1638.0603359300001</v>
      </c>
      <c r="CW10" s="724">
        <v>1594.6515974000001</v>
      </c>
      <c r="CX10" s="829">
        <v>1647.5652440700001</v>
      </c>
      <c r="CY10" s="576">
        <v>1719.21409165</v>
      </c>
      <c r="CZ10" s="576">
        <v>1711.00064213</v>
      </c>
      <c r="DA10" s="829">
        <v>1737.72276762</v>
      </c>
      <c r="DB10" s="829">
        <v>1735.3713229</v>
      </c>
      <c r="DC10" s="829">
        <v>1712.0549646900001</v>
      </c>
      <c r="DD10" s="829">
        <v>1745.3836381200001</v>
      </c>
      <c r="DE10" s="829">
        <v>1798.01992251</v>
      </c>
      <c r="DF10" s="829">
        <v>1768.6650333700002</v>
      </c>
      <c r="DG10" s="364">
        <v>1753.59060103</v>
      </c>
      <c r="DH10" s="829">
        <v>1766.6402134</v>
      </c>
      <c r="DI10" s="846">
        <v>1787.10456088</v>
      </c>
      <c r="DJ10" s="829">
        <v>1849.57556593</v>
      </c>
      <c r="DK10" s="364">
        <v>1818.3367665200001</v>
      </c>
      <c r="DL10" s="829">
        <v>1827.1274144399999</v>
      </c>
      <c r="DM10" s="829">
        <v>1829.1083076</v>
      </c>
      <c r="DN10" s="364">
        <v>1839.0770245199999</v>
      </c>
      <c r="DO10" s="364">
        <v>1844.68137226</v>
      </c>
      <c r="DP10" s="364">
        <v>1846.70518717</v>
      </c>
      <c r="DQ10" s="364">
        <v>1862.9547345799999</v>
      </c>
      <c r="DR10" s="364">
        <v>1840.39705684</v>
      </c>
      <c r="DS10" s="291">
        <f t="shared" si="1"/>
        <v>11.288749240000016</v>
      </c>
      <c r="DT10" s="641">
        <f t="shared" si="2"/>
        <v>0.61717226875495079</v>
      </c>
      <c r="DU10" s="417"/>
      <c r="DV10" s="712"/>
      <c r="DW10" s="232"/>
    </row>
    <row r="11" spans="1:133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6">
        <v>12.26888875</v>
      </c>
      <c r="CM11" s="576">
        <v>12.3229375</v>
      </c>
      <c r="CN11" s="576">
        <v>12.483575</v>
      </c>
      <c r="CO11" s="576">
        <v>12.5444575</v>
      </c>
      <c r="CP11" s="356">
        <v>12.47674125</v>
      </c>
      <c r="CQ11" s="356">
        <v>12.38834625</v>
      </c>
      <c r="CR11" s="576">
        <v>12.339090000000001</v>
      </c>
      <c r="CS11" s="356">
        <v>12.38808</v>
      </c>
      <c r="CT11" s="395">
        <v>12.409912500000001</v>
      </c>
      <c r="CU11" s="724">
        <v>12.173926250000001</v>
      </c>
      <c r="CV11" s="356">
        <v>11.999887500000002</v>
      </c>
      <c r="CW11" s="724">
        <v>11.89329875</v>
      </c>
      <c r="CX11" s="829">
        <v>35.247999750000005</v>
      </c>
      <c r="CY11" s="724">
        <v>35.168363249999999</v>
      </c>
      <c r="CZ11" s="576">
        <v>35.391917999999997</v>
      </c>
      <c r="DA11" s="829">
        <v>35.636888339999999</v>
      </c>
      <c r="DB11" s="829">
        <v>35.939817089999998</v>
      </c>
      <c r="DC11" s="829">
        <v>36.212548939999998</v>
      </c>
      <c r="DD11" s="829">
        <v>36.613019690000002</v>
      </c>
      <c r="DE11" s="829">
        <v>36.920759689999997</v>
      </c>
      <c r="DF11" s="829">
        <v>36.761868489999998</v>
      </c>
      <c r="DG11" s="364">
        <v>36.55985459</v>
      </c>
      <c r="DH11" s="829">
        <v>36.877283400000003</v>
      </c>
      <c r="DI11" s="846">
        <v>37.002016419999997</v>
      </c>
      <c r="DJ11" s="829">
        <v>37.915701350000006</v>
      </c>
      <c r="DK11" s="364">
        <v>37.785784370000002</v>
      </c>
      <c r="DL11" s="829">
        <v>37.965558999999999</v>
      </c>
      <c r="DM11" s="829">
        <v>37.799638590000001</v>
      </c>
      <c r="DN11" s="364">
        <v>37.720194750000005</v>
      </c>
      <c r="DO11" s="364">
        <v>37.785573129999996</v>
      </c>
      <c r="DP11" s="364">
        <v>37.862672719999999</v>
      </c>
      <c r="DQ11" s="364">
        <v>37.927009200000001</v>
      </c>
      <c r="DR11" s="364">
        <v>37.887938460000001</v>
      </c>
      <c r="DS11" s="291">
        <f t="shared" si="1"/>
        <v>8.8299870000000169E-2</v>
      </c>
      <c r="DT11" s="641">
        <f t="shared" si="2"/>
        <v>0.23359977315593472</v>
      </c>
      <c r="DU11" s="417"/>
      <c r="DV11" s="712"/>
      <c r="DW11" s="232"/>
    </row>
    <row r="12" spans="1:133" x14ac:dyDescent="0.2">
      <c r="C12" s="21"/>
      <c r="D12" s="608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2">
        <v>10694.287115999998</v>
      </c>
      <c r="CV12" s="356">
        <v>10353.11387637</v>
      </c>
      <c r="CW12" s="612">
        <v>10080.959547490002</v>
      </c>
      <c r="CX12" s="829">
        <v>9838.6586170700011</v>
      </c>
      <c r="CY12" s="803">
        <v>9804.8230174500004</v>
      </c>
      <c r="CZ12" s="803">
        <v>10260.821778219999</v>
      </c>
      <c r="DA12" s="829">
        <v>10025.19470641</v>
      </c>
      <c r="DB12" s="829">
        <v>10253.67932406</v>
      </c>
      <c r="DC12" s="829">
        <v>10305.742381860002</v>
      </c>
      <c r="DD12" s="829">
        <v>10357.85464765</v>
      </c>
      <c r="DE12" s="829">
        <v>10452.191524710001</v>
      </c>
      <c r="DF12" s="829">
        <v>10129.546686009999</v>
      </c>
      <c r="DG12" s="364">
        <v>9934.3439523500019</v>
      </c>
      <c r="DH12" s="829">
        <v>10631.820566060002</v>
      </c>
      <c r="DI12" s="846">
        <v>10260.636338480001</v>
      </c>
      <c r="DJ12" s="829">
        <v>10226.037565549999</v>
      </c>
      <c r="DK12" s="364">
        <v>9964.9421434799988</v>
      </c>
      <c r="DL12" s="829">
        <v>9804.6061365099995</v>
      </c>
      <c r="DM12" s="829">
        <v>9683.7920754899988</v>
      </c>
      <c r="DN12" s="364">
        <v>9690.6833765299998</v>
      </c>
      <c r="DO12" s="364">
        <v>9716.6374913300024</v>
      </c>
      <c r="DP12" s="364">
        <v>9720.7379381200026</v>
      </c>
      <c r="DQ12" s="364">
        <v>9750.9396941900013</v>
      </c>
      <c r="DR12" s="364">
        <v>9755.3989857699999</v>
      </c>
      <c r="DS12" s="291">
        <f t="shared" si="1"/>
        <v>71.606910280001102</v>
      </c>
      <c r="DT12" s="641">
        <f t="shared" si="2"/>
        <v>0.73945113362399173</v>
      </c>
      <c r="DU12" s="417"/>
      <c r="DV12" s="712"/>
      <c r="DW12" s="232"/>
    </row>
    <row r="13" spans="1:133" x14ac:dyDescent="0.2">
      <c r="C13" s="21"/>
      <c r="D13" s="608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5">
        <v>2101.728717516035</v>
      </c>
      <c r="BY13" s="275">
        <v>2162.3501898221566</v>
      </c>
      <c r="BZ13" s="605">
        <v>2008.0036927303204</v>
      </c>
      <c r="CA13" s="605">
        <v>1996.8325895247815</v>
      </c>
      <c r="CB13" s="275">
        <v>2031.860299574344</v>
      </c>
      <c r="CC13" s="605">
        <v>2216.0754563731775</v>
      </c>
      <c r="CD13" s="605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2">
        <v>2688.5226632011663</v>
      </c>
      <c r="CV13" s="356">
        <v>2601.3520382492707</v>
      </c>
      <c r="CW13" s="356">
        <v>2429.6623278061224</v>
      </c>
      <c r="CX13" s="829">
        <v>2577.9098536122442</v>
      </c>
      <c r="CY13" s="829">
        <v>2556.4926001618073</v>
      </c>
      <c r="CZ13" s="829">
        <v>2726.2367748935858</v>
      </c>
      <c r="DA13" s="829">
        <v>2796.1381400597666</v>
      </c>
      <c r="DB13" s="829">
        <v>2468.5926177623901</v>
      </c>
      <c r="DC13" s="829">
        <v>2439.1768141239068</v>
      </c>
      <c r="DD13" s="829">
        <v>2456.2947964489795</v>
      </c>
      <c r="DE13" s="829">
        <v>2387.4301972725948</v>
      </c>
      <c r="DF13" s="829">
        <v>2397.2694394723035</v>
      </c>
      <c r="DG13" s="364">
        <v>2351.525874504373</v>
      </c>
      <c r="DH13" s="829">
        <v>2333.7350121909617</v>
      </c>
      <c r="DI13" s="846">
        <v>2366.5153860277001</v>
      </c>
      <c r="DJ13" s="829">
        <v>2332.2898064577298</v>
      </c>
      <c r="DK13" s="364">
        <v>2335.6777935670598</v>
      </c>
      <c r="DL13" s="829">
        <v>2341.3498948571428</v>
      </c>
      <c r="DM13" s="829">
        <v>2381.0993857069966</v>
      </c>
      <c r="DN13" s="364">
        <v>2391.970653669096</v>
      </c>
      <c r="DO13" s="364">
        <v>2400.4963476967928</v>
      </c>
      <c r="DP13" s="364">
        <v>2402.7003455437316</v>
      </c>
      <c r="DQ13" s="364">
        <v>2428.6871779533521</v>
      </c>
      <c r="DR13" s="364">
        <v>2427.7533848833814</v>
      </c>
      <c r="DS13" s="291">
        <f t="shared" si="1"/>
        <v>46.653999176384787</v>
      </c>
      <c r="DT13" s="641">
        <f t="shared" si="2"/>
        <v>1.9593469914122252</v>
      </c>
      <c r="DU13" s="417"/>
      <c r="DV13" s="713"/>
      <c r="DW13" s="624"/>
      <c r="DX13" s="624"/>
      <c r="DY13" s="624"/>
      <c r="DZ13" s="624"/>
    </row>
    <row r="14" spans="1:133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5">
        <v>1191.6711175600001</v>
      </c>
      <c r="BY14" s="275">
        <v>1297.4485036100002</v>
      </c>
      <c r="BZ14" s="605">
        <v>1317.0381913799995</v>
      </c>
      <c r="CA14" s="605">
        <v>1327.4982972699997</v>
      </c>
      <c r="CB14" s="275">
        <v>1369.31791875</v>
      </c>
      <c r="CC14" s="605">
        <v>1499.06830808</v>
      </c>
      <c r="CD14" s="605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2">
        <v>1857.0762905499998</v>
      </c>
      <c r="CV14" s="356">
        <v>1844.1541478599997</v>
      </c>
      <c r="CW14" s="612">
        <v>1813.8546865999997</v>
      </c>
      <c r="CX14" s="829">
        <v>1840.7808256600001</v>
      </c>
      <c r="CY14" s="829">
        <v>1850.77070351</v>
      </c>
      <c r="CZ14" s="829">
        <v>1832.8560832599999</v>
      </c>
      <c r="DA14" s="829">
        <v>1815.7487001899999</v>
      </c>
      <c r="DB14" s="829">
        <v>1392.2932805699998</v>
      </c>
      <c r="DC14" s="829">
        <v>1449.2928940300003</v>
      </c>
      <c r="DD14" s="829">
        <v>1459.0777087399999</v>
      </c>
      <c r="DE14" s="829">
        <v>1437.7932687599998</v>
      </c>
      <c r="DF14" s="829">
        <v>1462.2774462000007</v>
      </c>
      <c r="DG14" s="364">
        <v>1461.4027438599996</v>
      </c>
      <c r="DH14" s="829">
        <v>1458.7611303200001</v>
      </c>
      <c r="DI14" s="846">
        <v>1433.6710182500003</v>
      </c>
      <c r="DJ14" s="829">
        <f t="shared" ref="DJ14:DO14" si="3">+DJ79</f>
        <v>1417.8923384100003</v>
      </c>
      <c r="DK14" s="364">
        <f t="shared" si="3"/>
        <v>1413.8714124700002</v>
      </c>
      <c r="DL14" s="829">
        <f t="shared" si="3"/>
        <v>1411.1213432100001</v>
      </c>
      <c r="DM14" s="829">
        <f t="shared" si="3"/>
        <v>1410.7143235400001</v>
      </c>
      <c r="DN14" s="364">
        <f t="shared" si="3"/>
        <v>1410.9138412699999</v>
      </c>
      <c r="DO14" s="364">
        <f t="shared" si="3"/>
        <v>1419.9307707400008</v>
      </c>
      <c r="DP14" s="364">
        <f t="shared" ref="DP14" si="4">+DP79</f>
        <v>1419.9787304300005</v>
      </c>
      <c r="DQ14" s="364">
        <f t="shared" ref="DQ14:DR14" si="5">+DQ79</f>
        <v>1420.0779958600001</v>
      </c>
      <c r="DR14" s="364">
        <f t="shared" si="5"/>
        <v>1420.1627618499999</v>
      </c>
      <c r="DS14" s="291">
        <f t="shared" si="1"/>
        <v>9.4484383099998013</v>
      </c>
      <c r="DT14" s="641">
        <f t="shared" si="2"/>
        <v>0.66976269768710406</v>
      </c>
      <c r="DU14" s="417"/>
      <c r="DV14" s="712"/>
      <c r="DW14" s="624"/>
      <c r="DX14" s="624"/>
      <c r="DY14" s="624"/>
      <c r="DZ14" s="624"/>
    </row>
    <row r="15" spans="1:133" ht="12.75" customHeight="1" x14ac:dyDescent="0.2">
      <c r="C15" s="21"/>
      <c r="D15" s="608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1">
        <v>851.75924918320004</v>
      </c>
      <c r="CM15" s="571">
        <v>851.35188400720006</v>
      </c>
      <c r="CN15" s="571">
        <v>851.90476638519999</v>
      </c>
      <c r="CO15" s="571">
        <v>796.93351937739999</v>
      </c>
      <c r="CP15" s="356">
        <v>797.27349222860005</v>
      </c>
      <c r="CQ15" s="356">
        <v>782.63897530329996</v>
      </c>
      <c r="CR15" s="571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9">
        <v>707.23681882845005</v>
      </c>
      <c r="CY15" s="829">
        <v>707.78947383879995</v>
      </c>
      <c r="CZ15" s="829">
        <v>708.24171478845005</v>
      </c>
      <c r="DA15" s="829">
        <v>704.47643233174995</v>
      </c>
      <c r="DB15" s="829">
        <v>631.04918475375007</v>
      </c>
      <c r="DC15" s="829">
        <v>630.74470728059998</v>
      </c>
      <c r="DD15" s="829">
        <v>615.86508778669997</v>
      </c>
      <c r="DE15" s="829">
        <v>588.56301455690004</v>
      </c>
      <c r="DF15" s="829">
        <v>589.28176613000005</v>
      </c>
      <c r="DG15" s="364">
        <v>584.65642992000005</v>
      </c>
      <c r="DH15" s="829">
        <v>580.83053032999999</v>
      </c>
      <c r="DI15" s="846">
        <v>557.96358860000009</v>
      </c>
      <c r="DJ15" s="829">
        <v>558.7483099399999</v>
      </c>
      <c r="DK15" s="364">
        <v>496.46780643</v>
      </c>
      <c r="DL15" s="829">
        <v>494.99578238999999</v>
      </c>
      <c r="DM15" s="829">
        <v>495.21377462999999</v>
      </c>
      <c r="DN15" s="364">
        <v>495.27565427000002</v>
      </c>
      <c r="DO15" s="364">
        <v>495.32198260000001</v>
      </c>
      <c r="DP15" s="364">
        <v>495.33476309000002</v>
      </c>
      <c r="DQ15" s="364">
        <v>495.36264788</v>
      </c>
      <c r="DR15" s="364">
        <v>495.37953747</v>
      </c>
      <c r="DS15" s="291">
        <f t="shared" si="1"/>
        <v>0.16576284000001351</v>
      </c>
      <c r="DT15" s="641">
        <f t="shared" si="2"/>
        <v>3.3472986514526681E-2</v>
      </c>
      <c r="DU15" s="417"/>
      <c r="DV15" s="712"/>
      <c r="DW15" s="624"/>
      <c r="DX15" s="624"/>
      <c r="DY15" s="624"/>
      <c r="DZ15" s="624"/>
      <c r="EA15" s="624"/>
      <c r="EB15" s="624"/>
      <c r="EC15" s="624"/>
    </row>
    <row r="16" spans="1:133" ht="12.75" customHeight="1" x14ac:dyDescent="0.2">
      <c r="C16" s="21"/>
      <c r="D16" s="608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4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1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9">
        <v>672.44243099810001</v>
      </c>
      <c r="CY16" s="829">
        <v>672.98226621449999</v>
      </c>
      <c r="CZ16" s="571">
        <v>673.78735784755008</v>
      </c>
      <c r="DA16" s="829">
        <v>702.87805052945009</v>
      </c>
      <c r="DB16" s="829">
        <v>703.68301693789988</v>
      </c>
      <c r="DC16" s="829">
        <v>704.46593717270002</v>
      </c>
      <c r="DD16" s="829">
        <v>733.16117595865001</v>
      </c>
      <c r="DE16" s="829">
        <v>734.09019755690008</v>
      </c>
      <c r="DF16" s="829">
        <v>734.93348839999999</v>
      </c>
      <c r="DG16" s="364">
        <v>764.65007689999993</v>
      </c>
      <c r="DH16" s="829">
        <v>117.85571893999999</v>
      </c>
      <c r="DI16" s="846">
        <v>117.99498267999999</v>
      </c>
      <c r="DJ16" s="829">
        <v>122.88803354999999</v>
      </c>
      <c r="DK16" s="364">
        <v>123.03725261999999</v>
      </c>
      <c r="DL16" s="829">
        <v>123.21089655</v>
      </c>
      <c r="DM16" s="829">
        <v>123.25732042</v>
      </c>
      <c r="DN16" s="364">
        <v>123.27163217</v>
      </c>
      <c r="DO16" s="364">
        <v>123.26609757</v>
      </c>
      <c r="DP16" s="364">
        <v>123.2730119</v>
      </c>
      <c r="DQ16" s="364">
        <v>123.27887958000001</v>
      </c>
      <c r="DR16" s="364">
        <v>123.28447982</v>
      </c>
      <c r="DS16" s="291">
        <f t="shared" si="1"/>
        <v>2.7159400000002165E-2</v>
      </c>
      <c r="DT16" s="641">
        <f t="shared" si="2"/>
        <v>2.2034715591301435E-2</v>
      </c>
      <c r="DU16" s="417"/>
      <c r="DV16" s="712"/>
      <c r="DW16" s="624"/>
      <c r="DX16" s="624"/>
      <c r="DY16" s="624"/>
      <c r="DZ16" s="624"/>
    </row>
    <row r="17" spans="1:130" s="839" customFormat="1" ht="12.75" customHeight="1" x14ac:dyDescent="0.2">
      <c r="A17" s="828"/>
      <c r="C17" s="826"/>
      <c r="D17" s="892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6"/>
      <c r="BY17" s="279"/>
      <c r="BZ17" s="599"/>
      <c r="CA17" s="607"/>
      <c r="CB17" s="279"/>
      <c r="CC17" s="607"/>
      <c r="CD17" s="607"/>
      <c r="CE17" s="279"/>
      <c r="CF17" s="607"/>
      <c r="CG17" s="279"/>
      <c r="CH17" s="279"/>
      <c r="CI17" s="279"/>
      <c r="CJ17" s="279"/>
      <c r="CK17" s="269"/>
      <c r="CL17" s="571"/>
      <c r="CM17" s="571"/>
      <c r="CN17" s="571"/>
      <c r="CO17" s="571"/>
      <c r="CP17" s="829"/>
      <c r="CQ17" s="829"/>
      <c r="CR17" s="571"/>
      <c r="CS17" s="829"/>
      <c r="CT17" s="571"/>
      <c r="CU17" s="829"/>
      <c r="CV17" s="829"/>
      <c r="CW17" s="829"/>
      <c r="CX17" s="829"/>
      <c r="CY17" s="829"/>
      <c r="CZ17" s="571"/>
      <c r="DA17" s="829"/>
      <c r="DB17" s="829"/>
      <c r="DC17" s="829"/>
      <c r="DD17" s="829"/>
      <c r="DE17" s="829"/>
      <c r="DF17" s="829"/>
      <c r="DG17" s="364"/>
      <c r="DH17" s="829"/>
      <c r="DI17" s="846">
        <v>220.86848337999999</v>
      </c>
      <c r="DJ17" s="829">
        <v>232.00420896</v>
      </c>
      <c r="DK17" s="364">
        <v>242.24639384</v>
      </c>
      <c r="DL17" s="829">
        <v>252.74890065</v>
      </c>
      <c r="DM17" s="829">
        <v>252.85182379</v>
      </c>
      <c r="DN17" s="364">
        <v>252.88122572</v>
      </c>
      <c r="DO17" s="364">
        <v>252.90575433999999</v>
      </c>
      <c r="DP17" s="364">
        <v>252.91804762000001</v>
      </c>
      <c r="DQ17" s="364">
        <v>252.93153404</v>
      </c>
      <c r="DR17" s="364">
        <v>252.94501908000001</v>
      </c>
      <c r="DS17" s="291">
        <f t="shared" si="1"/>
        <v>9.3195290000011255E-2</v>
      </c>
      <c r="DT17" s="893"/>
      <c r="DU17" s="417"/>
      <c r="DV17" s="712"/>
      <c r="DW17" s="624"/>
      <c r="DX17" s="624"/>
      <c r="DY17" s="624"/>
      <c r="DZ17" s="624"/>
    </row>
    <row r="18" spans="1:130" ht="12.75" customHeight="1" x14ac:dyDescent="0.2">
      <c r="C18" s="21"/>
      <c r="D18" s="609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6">
        <v>19075.079589932837</v>
      </c>
      <c r="BY18" s="279">
        <v>18738.517148313247</v>
      </c>
      <c r="BZ18" s="393">
        <v>18570.816512439818</v>
      </c>
      <c r="CA18" s="607">
        <v>18616.801641074318</v>
      </c>
      <c r="CB18" s="279">
        <v>18427.394790495149</v>
      </c>
      <c r="CC18" s="607">
        <v>18507.721166693646</v>
      </c>
      <c r="CD18" s="607">
        <v>18388.714233247141</v>
      </c>
      <c r="CE18" s="279">
        <v>18377.686905666396</v>
      </c>
      <c r="CF18" s="607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1">
        <v>16817.69150137464</v>
      </c>
      <c r="CM18" s="571">
        <v>16807.240463908278</v>
      </c>
      <c r="CN18" s="571">
        <v>16553.434209402807</v>
      </c>
      <c r="CO18" s="571">
        <v>16330.595366602958</v>
      </c>
      <c r="CP18" s="356">
        <v>15837.073167421711</v>
      </c>
      <c r="CQ18" s="356">
        <v>15670.038960641408</v>
      </c>
      <c r="CR18" s="571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9">
        <v>13796.247720508796</v>
      </c>
      <c r="CY18" s="829">
        <v>13742.087357665108</v>
      </c>
      <c r="CZ18" s="571">
        <v>14369.087625749584</v>
      </c>
      <c r="DA18" s="829">
        <v>14228.687329330967</v>
      </c>
      <c r="DB18" s="829">
        <v>14057.004143514039</v>
      </c>
      <c r="DC18" s="829">
        <v>14080.129840437208</v>
      </c>
      <c r="DD18" s="829">
        <v>14163.17570784433</v>
      </c>
      <c r="DE18" s="829">
        <v>14162.274934096395</v>
      </c>
      <c r="DF18" s="829">
        <v>13851.031380012302</v>
      </c>
      <c r="DG18" s="364">
        <v>13635.176333674373</v>
      </c>
      <c r="DH18" s="829">
        <v>13664.241827520964</v>
      </c>
      <c r="DI18" s="846">
        <v>13503.871619629797</v>
      </c>
      <c r="DJ18" s="829">
        <f t="shared" ref="DJ18:DO18" si="6">+DJ12+DJ13+DJ15+DJ16+DJ17</f>
        <v>13471.967924457727</v>
      </c>
      <c r="DK18" s="364">
        <f t="shared" si="6"/>
        <v>13162.37138993706</v>
      </c>
      <c r="DL18" s="829">
        <f t="shared" si="6"/>
        <v>13016.911610957142</v>
      </c>
      <c r="DM18" s="829">
        <f t="shared" si="6"/>
        <v>12936.214380036996</v>
      </c>
      <c r="DN18" s="364">
        <f t="shared" si="6"/>
        <v>12954.082542359098</v>
      </c>
      <c r="DO18" s="364">
        <f t="shared" si="6"/>
        <v>12988.627673536796</v>
      </c>
      <c r="DP18" s="364">
        <f t="shared" ref="DP18" si="7">+DP12+DP13+DP15+DP16+DP17</f>
        <v>12994.964106273736</v>
      </c>
      <c r="DQ18" s="364">
        <f t="shared" ref="DQ18:DR18" si="8">+DQ12+DQ13+DQ15+DQ16+DQ17</f>
        <v>13051.199933643355</v>
      </c>
      <c r="DR18" s="364">
        <f t="shared" si="8"/>
        <v>13054.761407023381</v>
      </c>
      <c r="DS18" s="291">
        <f t="shared" si="1"/>
        <v>118.54702698638539</v>
      </c>
      <c r="DT18" s="641">
        <f>+(DR18/DM18-1)*100</f>
        <v>0.91639658638718036</v>
      </c>
      <c r="DU18" s="417"/>
      <c r="DV18" s="712"/>
      <c r="DW18" s="624"/>
      <c r="DX18" s="624"/>
      <c r="DY18" s="624"/>
      <c r="DZ18" s="624"/>
    </row>
    <row r="19" spans="1:130" ht="12.75" customHeight="1" x14ac:dyDescent="0.2">
      <c r="C19" s="492"/>
      <c r="D19" s="887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7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7">
        <v>80.8</v>
      </c>
      <c r="CM19" s="577">
        <v>76.7</v>
      </c>
      <c r="CN19" s="577">
        <v>60</v>
      </c>
      <c r="CO19" s="577">
        <v>5</v>
      </c>
      <c r="CP19" s="614">
        <v>181.5</v>
      </c>
      <c r="CQ19" s="614">
        <v>145</v>
      </c>
      <c r="CR19" s="577">
        <v>9</v>
      </c>
      <c r="CS19" s="614">
        <v>16.5</v>
      </c>
      <c r="CT19" s="633">
        <v>7.7</v>
      </c>
      <c r="CU19" s="725">
        <v>50</v>
      </c>
      <c r="CV19" s="614">
        <v>24</v>
      </c>
      <c r="CW19" s="725">
        <v>20</v>
      </c>
      <c r="CX19" s="805">
        <v>4</v>
      </c>
      <c r="CY19" s="577">
        <v>24</v>
      </c>
      <c r="CZ19" s="577">
        <v>78</v>
      </c>
      <c r="DA19" s="805">
        <v>27</v>
      </c>
      <c r="DB19" s="805">
        <v>0.7</v>
      </c>
      <c r="DC19" s="805">
        <v>3</v>
      </c>
      <c r="DD19" s="805">
        <v>0.2</v>
      </c>
      <c r="DE19" s="805">
        <v>0</v>
      </c>
      <c r="DF19" s="829">
        <v>0</v>
      </c>
      <c r="DG19" s="846">
        <v>29.500000000000004</v>
      </c>
      <c r="DH19" s="829">
        <v>30.200000000000003</v>
      </c>
      <c r="DI19" s="846">
        <v>24</v>
      </c>
      <c r="DJ19" s="829">
        <v>11.799999999999999</v>
      </c>
      <c r="DK19" s="364">
        <v>0</v>
      </c>
      <c r="DL19" s="829">
        <v>2.5</v>
      </c>
      <c r="DM19" s="829">
        <v>0</v>
      </c>
      <c r="DN19" s="364">
        <v>0</v>
      </c>
      <c r="DO19" s="364">
        <v>0</v>
      </c>
      <c r="DP19" s="364">
        <v>0</v>
      </c>
      <c r="DQ19" s="364">
        <v>0</v>
      </c>
      <c r="DR19" s="364">
        <v>0</v>
      </c>
      <c r="DS19" s="876"/>
      <c r="DT19" s="733"/>
      <c r="DU19" s="417"/>
      <c r="DV19" s="712"/>
      <c r="DW19" s="624"/>
      <c r="DX19" s="624"/>
      <c r="DY19" s="624"/>
      <c r="DZ19" s="624"/>
    </row>
    <row r="20" spans="1:130" ht="12.75" customHeight="1" x14ac:dyDescent="0.2">
      <c r="C20" s="492"/>
      <c r="D20" s="887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7">
        <v>5.0999999999999996</v>
      </c>
      <c r="CM20" s="577">
        <v>2.4</v>
      </c>
      <c r="CN20" s="577">
        <v>0.3</v>
      </c>
      <c r="CO20" s="577">
        <v>1.3</v>
      </c>
      <c r="CP20" s="614">
        <v>0.1</v>
      </c>
      <c r="CQ20" s="614">
        <v>0</v>
      </c>
      <c r="CR20" s="577">
        <v>0</v>
      </c>
      <c r="CS20" s="614">
        <v>2</v>
      </c>
      <c r="CT20" s="633">
        <v>2.2999999999999998</v>
      </c>
      <c r="CU20" s="725">
        <v>0</v>
      </c>
      <c r="CV20" s="614">
        <v>1.7</v>
      </c>
      <c r="CW20" s="725">
        <v>1.7</v>
      </c>
      <c r="CX20" s="805">
        <v>0.5</v>
      </c>
      <c r="CY20" s="577">
        <v>0.2</v>
      </c>
      <c r="CZ20" s="577">
        <v>0.1</v>
      </c>
      <c r="DA20" s="805">
        <v>0.2</v>
      </c>
      <c r="DB20" s="805">
        <v>0.8</v>
      </c>
      <c r="DC20" s="805">
        <v>0</v>
      </c>
      <c r="DD20" s="805">
        <v>4</v>
      </c>
      <c r="DE20" s="805">
        <v>1.8</v>
      </c>
      <c r="DF20" s="805">
        <v>0.1</v>
      </c>
      <c r="DG20" s="846">
        <v>1.1000000000000001</v>
      </c>
      <c r="DH20" s="829">
        <v>0.3</v>
      </c>
      <c r="DI20" s="846">
        <v>0</v>
      </c>
      <c r="DJ20" s="829">
        <v>1.5</v>
      </c>
      <c r="DK20" s="364">
        <v>0</v>
      </c>
      <c r="DL20" s="829">
        <v>0.8</v>
      </c>
      <c r="DM20" s="829">
        <v>0</v>
      </c>
      <c r="DN20" s="364">
        <v>0</v>
      </c>
      <c r="DO20" s="364">
        <v>0</v>
      </c>
      <c r="DP20" s="364">
        <v>0</v>
      </c>
      <c r="DQ20" s="364">
        <v>0</v>
      </c>
      <c r="DR20" s="364">
        <v>0</v>
      </c>
      <c r="DS20" s="876"/>
      <c r="DT20" s="733"/>
      <c r="DU20" s="417"/>
      <c r="DV20" s="712"/>
      <c r="DW20" s="624"/>
      <c r="DX20" s="624"/>
      <c r="DY20" s="624"/>
      <c r="DZ20" s="624"/>
    </row>
    <row r="21" spans="1:130" s="760" customFormat="1" ht="12.75" customHeight="1" x14ac:dyDescent="0.2">
      <c r="A21" s="169"/>
      <c r="C21" s="492"/>
      <c r="D21" s="888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4">
        <v>4</v>
      </c>
      <c r="BX21" s="824">
        <v>12</v>
      </c>
      <c r="BY21" s="497">
        <v>27</v>
      </c>
      <c r="BZ21" s="824">
        <v>70.599999999999994</v>
      </c>
      <c r="CA21" s="824">
        <v>19.8</v>
      </c>
      <c r="CB21" s="497">
        <v>20.9</v>
      </c>
      <c r="CC21" s="824">
        <v>26.5</v>
      </c>
      <c r="CD21" s="824">
        <v>5.3</v>
      </c>
      <c r="CE21" s="497">
        <v>6</v>
      </c>
      <c r="CF21" s="824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7">
        <v>265</v>
      </c>
      <c r="CM21" s="577">
        <v>265.7</v>
      </c>
      <c r="CN21" s="577">
        <v>393.8</v>
      </c>
      <c r="CO21" s="577">
        <v>263.60000000000002</v>
      </c>
      <c r="CP21" s="805">
        <v>308.7</v>
      </c>
      <c r="CQ21" s="805">
        <v>306</v>
      </c>
      <c r="CR21" s="577">
        <v>201.1</v>
      </c>
      <c r="CS21" s="805">
        <v>168</v>
      </c>
      <c r="CT21" s="572">
        <v>196.6</v>
      </c>
      <c r="CU21" s="725">
        <v>174.8</v>
      </c>
      <c r="CV21" s="805">
        <v>210.79999999999998</v>
      </c>
      <c r="CW21" s="725">
        <v>264.89999999999998</v>
      </c>
      <c r="CX21" s="805">
        <v>229</v>
      </c>
      <c r="CY21" s="577">
        <v>217.1</v>
      </c>
      <c r="CZ21" s="577">
        <v>316.89999999999998</v>
      </c>
      <c r="DA21" s="805">
        <v>258.8</v>
      </c>
      <c r="DB21" s="805">
        <v>134.30000000000001</v>
      </c>
      <c r="DC21" s="805">
        <v>63.900000000000006</v>
      </c>
      <c r="DD21" s="805">
        <v>111.1</v>
      </c>
      <c r="DE21" s="805">
        <v>145.80000000000001</v>
      </c>
      <c r="DF21" s="805">
        <v>163</v>
      </c>
      <c r="DG21" s="846">
        <v>156</v>
      </c>
      <c r="DH21" s="829">
        <v>166.9</v>
      </c>
      <c r="DI21" s="846">
        <v>231.4</v>
      </c>
      <c r="DJ21" s="829">
        <v>182.5</v>
      </c>
      <c r="DK21" s="364">
        <v>156.6</v>
      </c>
      <c r="DL21" s="829">
        <v>117.6</v>
      </c>
      <c r="DM21" s="829">
        <v>43</v>
      </c>
      <c r="DN21" s="364">
        <v>0</v>
      </c>
      <c r="DO21" s="364">
        <v>2.2000000000000002</v>
      </c>
      <c r="DP21" s="364">
        <v>0.2</v>
      </c>
      <c r="DQ21" s="364">
        <v>4</v>
      </c>
      <c r="DR21" s="364">
        <v>4</v>
      </c>
      <c r="DS21" s="876"/>
      <c r="DT21" s="733"/>
      <c r="DU21" s="417"/>
      <c r="DV21" s="712"/>
      <c r="DW21" s="624"/>
      <c r="DX21" s="624"/>
      <c r="DY21" s="624"/>
      <c r="DZ21" s="624"/>
    </row>
    <row r="22" spans="1:130" s="760" customFormat="1" ht="12.75" customHeight="1" x14ac:dyDescent="0.2">
      <c r="A22" s="169"/>
      <c r="C22" s="492"/>
      <c r="D22" s="888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4">
        <v>48.000000000000007</v>
      </c>
      <c r="BX22" s="824">
        <v>111.79999999999997</v>
      </c>
      <c r="BY22" s="497">
        <v>121.19999999999992</v>
      </c>
      <c r="BZ22" s="824">
        <v>185.1</v>
      </c>
      <c r="CA22" s="824">
        <v>223.60000000000002</v>
      </c>
      <c r="CB22" s="497">
        <v>182.90000000000003</v>
      </c>
      <c r="CC22" s="824">
        <v>228.49999999999997</v>
      </c>
      <c r="CD22" s="824">
        <v>164.8</v>
      </c>
      <c r="CE22" s="497">
        <v>236.8</v>
      </c>
      <c r="CF22" s="824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7">
        <v>28.500000000000004</v>
      </c>
      <c r="CM22" s="577">
        <v>41.2</v>
      </c>
      <c r="CN22" s="577">
        <v>21.1</v>
      </c>
      <c r="CO22" s="577">
        <v>10.200000000000001</v>
      </c>
      <c r="CP22" s="805">
        <v>17.5</v>
      </c>
      <c r="CQ22" s="805">
        <v>19.100000000000001</v>
      </c>
      <c r="CR22" s="577">
        <v>5.9</v>
      </c>
      <c r="CS22" s="805">
        <v>8.8000000000000007</v>
      </c>
      <c r="CT22" s="572">
        <v>8</v>
      </c>
      <c r="CU22" s="725">
        <v>7.9000000000000012</v>
      </c>
      <c r="CV22" s="805">
        <v>7.9</v>
      </c>
      <c r="CW22" s="725">
        <v>18.100000000000001</v>
      </c>
      <c r="CX22" s="805">
        <v>28.1</v>
      </c>
      <c r="CY22" s="577">
        <v>9.4</v>
      </c>
      <c r="CZ22" s="577">
        <v>25.900000000000006</v>
      </c>
      <c r="DA22" s="805">
        <v>2.8</v>
      </c>
      <c r="DB22" s="805">
        <v>7.3000000000000007</v>
      </c>
      <c r="DC22" s="805">
        <v>5.6000000000000005</v>
      </c>
      <c r="DD22" s="805">
        <v>4</v>
      </c>
      <c r="DE22" s="805">
        <v>7.1999999999999993</v>
      </c>
      <c r="DF22" s="805">
        <v>7.5</v>
      </c>
      <c r="DG22" s="846">
        <v>8.3000000000000007</v>
      </c>
      <c r="DH22" s="829">
        <v>6.8</v>
      </c>
      <c r="DI22" s="846">
        <v>8</v>
      </c>
      <c r="DJ22" s="829">
        <v>5.4</v>
      </c>
      <c r="DK22" s="364">
        <v>7.3</v>
      </c>
      <c r="DL22" s="829">
        <v>5.3000000000000007</v>
      </c>
      <c r="DM22" s="829">
        <v>1.5</v>
      </c>
      <c r="DN22" s="364">
        <v>0</v>
      </c>
      <c r="DO22" s="364">
        <v>0.3</v>
      </c>
      <c r="DP22" s="364">
        <v>0</v>
      </c>
      <c r="DQ22" s="364">
        <v>0</v>
      </c>
      <c r="DR22" s="364">
        <v>0.6</v>
      </c>
      <c r="DS22" s="876"/>
      <c r="DT22" s="733"/>
      <c r="DU22" s="417"/>
      <c r="DV22" s="712"/>
      <c r="DW22" s="624"/>
      <c r="DX22" s="624"/>
      <c r="DY22" s="624"/>
      <c r="DZ22" s="624"/>
    </row>
    <row r="23" spans="1:130" s="760" customFormat="1" ht="12.75" customHeight="1" x14ac:dyDescent="0.2">
      <c r="A23" s="169"/>
      <c r="C23" s="492"/>
      <c r="D23" s="888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4">
        <v>3.8396830199999998</v>
      </c>
      <c r="BX23" s="824">
        <v>3.80093119</v>
      </c>
      <c r="BY23" s="497">
        <v>5.9187925899999989</v>
      </c>
      <c r="BZ23" s="824">
        <v>11.569328459999999</v>
      </c>
      <c r="CA23" s="824">
        <v>9.9786675299999992</v>
      </c>
      <c r="CB23" s="497">
        <v>4.0479829199999999</v>
      </c>
      <c r="CC23" s="824">
        <v>4.5921296500000004</v>
      </c>
      <c r="CD23" s="824">
        <v>8.2742601499999999</v>
      </c>
      <c r="CE23" s="497">
        <v>3.0894452399999999</v>
      </c>
      <c r="CF23" s="824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7">
        <v>3.4239942599999997</v>
      </c>
      <c r="CM23" s="577">
        <v>3.3679287800000002</v>
      </c>
      <c r="CN23" s="577">
        <v>5.8419486200000001</v>
      </c>
      <c r="CO23" s="577">
        <v>3.0141023199999997</v>
      </c>
      <c r="CP23" s="805">
        <v>2.5405555500000001</v>
      </c>
      <c r="CQ23" s="805">
        <v>3.1247731500000002</v>
      </c>
      <c r="CR23" s="577">
        <v>3.1878843599999995</v>
      </c>
      <c r="CS23" s="805">
        <v>3.2119667299999994</v>
      </c>
      <c r="CT23" s="572">
        <v>2.5124451799999998</v>
      </c>
      <c r="CU23" s="725">
        <v>1.8127412599999999</v>
      </c>
      <c r="CV23" s="805">
        <v>2.0613056699999999</v>
      </c>
      <c r="CW23" s="725">
        <v>3.0023727299999998</v>
      </c>
      <c r="CX23" s="805">
        <v>2.07691683</v>
      </c>
      <c r="CY23" s="577">
        <v>1.8506030500000001</v>
      </c>
      <c r="CZ23" s="577">
        <v>2.2063951900000003</v>
      </c>
      <c r="DA23" s="805">
        <v>1.6642037800000002</v>
      </c>
      <c r="DB23" s="805">
        <v>1.56723447</v>
      </c>
      <c r="DC23" s="805">
        <v>1.55868312</v>
      </c>
      <c r="DD23" s="805">
        <v>1.5192439000000002</v>
      </c>
      <c r="DE23" s="805">
        <v>2.0937076499999998</v>
      </c>
      <c r="DF23" s="805">
        <v>2.0615500200000003</v>
      </c>
      <c r="DG23" s="846">
        <v>1.7347722999999999</v>
      </c>
      <c r="DH23" s="829">
        <v>1.7962961299999998</v>
      </c>
      <c r="DI23" s="846">
        <v>2.5676986999999998</v>
      </c>
      <c r="DJ23" s="829">
        <v>2.4776578599999999</v>
      </c>
      <c r="DK23" s="364">
        <v>1.4595160900000002</v>
      </c>
      <c r="DL23" s="829">
        <v>2.0680555200000001</v>
      </c>
      <c r="DM23" s="829">
        <v>0.51893123000000008</v>
      </c>
      <c r="DN23" s="364">
        <v>0.121324</v>
      </c>
      <c r="DO23" s="364">
        <v>5.1700999999999997E-2</v>
      </c>
      <c r="DP23" s="364">
        <v>0.26150499999999999</v>
      </c>
      <c r="DQ23" s="364">
        <v>0.12399028999999999</v>
      </c>
      <c r="DR23" s="364">
        <v>0.24010999999999999</v>
      </c>
      <c r="DS23" s="876"/>
      <c r="DT23" s="733"/>
      <c r="DU23" s="417"/>
      <c r="DV23" s="712"/>
      <c r="DW23" s="624"/>
      <c r="DX23" s="624"/>
      <c r="DY23" s="624"/>
      <c r="DZ23" s="624"/>
    </row>
    <row r="24" spans="1:130" ht="12.75" customHeight="1" x14ac:dyDescent="0.2">
      <c r="C24" s="492"/>
      <c r="D24" s="889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7">
        <v>0</v>
      </c>
      <c r="CM24" s="577">
        <v>0</v>
      </c>
      <c r="CN24" s="577">
        <v>0</v>
      </c>
      <c r="CO24" s="577">
        <v>0</v>
      </c>
      <c r="CP24" s="614">
        <v>0</v>
      </c>
      <c r="CQ24" s="614">
        <v>0</v>
      </c>
      <c r="CR24" s="577">
        <v>0</v>
      </c>
      <c r="CS24" s="614">
        <v>0</v>
      </c>
      <c r="CT24" s="633">
        <v>0</v>
      </c>
      <c r="CU24" s="725">
        <v>0</v>
      </c>
      <c r="CV24" s="614">
        <v>0</v>
      </c>
      <c r="CW24" s="725">
        <v>0</v>
      </c>
      <c r="CX24" s="805">
        <v>0</v>
      </c>
      <c r="CY24" s="577">
        <v>0</v>
      </c>
      <c r="CZ24" s="577">
        <v>0</v>
      </c>
      <c r="DA24" s="805">
        <v>0</v>
      </c>
      <c r="DB24" s="805">
        <v>0</v>
      </c>
      <c r="DC24" s="805">
        <v>0</v>
      </c>
      <c r="DD24" s="805">
        <v>0</v>
      </c>
      <c r="DE24" s="805">
        <v>0</v>
      </c>
      <c r="DF24" s="805">
        <v>0</v>
      </c>
      <c r="DG24" s="846">
        <v>0</v>
      </c>
      <c r="DH24" s="829">
        <v>0</v>
      </c>
      <c r="DI24" s="846">
        <v>0</v>
      </c>
      <c r="DJ24" s="829">
        <v>0</v>
      </c>
      <c r="DK24" s="364">
        <v>0</v>
      </c>
      <c r="DL24" s="829">
        <v>0</v>
      </c>
      <c r="DM24" s="829">
        <v>0</v>
      </c>
      <c r="DN24" s="364">
        <v>0</v>
      </c>
      <c r="DO24" s="364">
        <v>0</v>
      </c>
      <c r="DP24" s="364">
        <v>0</v>
      </c>
      <c r="DQ24" s="364">
        <v>0</v>
      </c>
      <c r="DR24" s="364">
        <v>0</v>
      </c>
      <c r="DS24" s="876"/>
      <c r="DT24" s="733"/>
      <c r="DU24" s="417"/>
      <c r="DV24" s="712"/>
      <c r="DW24" s="624"/>
      <c r="DX24" s="624"/>
      <c r="DY24" s="624"/>
      <c r="DZ24" s="624"/>
    </row>
    <row r="25" spans="1:130" ht="12.75" customHeight="1" x14ac:dyDescent="0.2">
      <c r="C25" s="492"/>
      <c r="D25" s="889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7">
        <v>0</v>
      </c>
      <c r="CM25" s="577">
        <v>0</v>
      </c>
      <c r="CN25" s="577">
        <v>0</v>
      </c>
      <c r="CO25" s="577">
        <v>0</v>
      </c>
      <c r="CP25" s="614">
        <v>0.12791200000000003</v>
      </c>
      <c r="CQ25" s="614">
        <v>0</v>
      </c>
      <c r="CR25" s="577">
        <v>0</v>
      </c>
      <c r="CS25" s="614">
        <v>0</v>
      </c>
      <c r="CT25" s="633">
        <v>0</v>
      </c>
      <c r="CU25" s="725">
        <v>0</v>
      </c>
      <c r="CV25" s="614">
        <v>0</v>
      </c>
      <c r="CW25" s="725">
        <v>0</v>
      </c>
      <c r="CX25" s="805">
        <v>0</v>
      </c>
      <c r="CY25" s="577">
        <v>0</v>
      </c>
      <c r="CZ25" s="577">
        <v>0</v>
      </c>
      <c r="DA25" s="805">
        <v>0</v>
      </c>
      <c r="DB25" s="805">
        <v>0</v>
      </c>
      <c r="DC25" s="805">
        <v>0</v>
      </c>
      <c r="DD25" s="805">
        <v>0</v>
      </c>
      <c r="DE25" s="805">
        <v>0</v>
      </c>
      <c r="DF25" s="805">
        <v>0</v>
      </c>
      <c r="DG25" s="846">
        <v>0</v>
      </c>
      <c r="DH25" s="829">
        <v>0</v>
      </c>
      <c r="DI25" s="846">
        <v>0</v>
      </c>
      <c r="DJ25" s="829">
        <v>0</v>
      </c>
      <c r="DK25" s="364">
        <v>0</v>
      </c>
      <c r="DL25" s="829">
        <v>0</v>
      </c>
      <c r="DM25" s="829">
        <v>0</v>
      </c>
      <c r="DN25" s="364">
        <v>0</v>
      </c>
      <c r="DO25" s="364">
        <v>0</v>
      </c>
      <c r="DP25" s="364">
        <v>0</v>
      </c>
      <c r="DQ25" s="364">
        <v>0</v>
      </c>
      <c r="DR25" s="364">
        <v>0</v>
      </c>
      <c r="DS25" s="876"/>
      <c r="DT25" s="733"/>
      <c r="DU25" s="417"/>
      <c r="DV25" s="712"/>
      <c r="DW25" s="624"/>
      <c r="DX25" s="624"/>
      <c r="DY25" s="624"/>
      <c r="DZ25" s="624"/>
    </row>
    <row r="26" spans="1:130" ht="13.5" customHeight="1" thickBot="1" x14ac:dyDescent="0.25">
      <c r="C26" s="492"/>
      <c r="D26" s="889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1">
        <v>297</v>
      </c>
      <c r="CQ26" s="611">
        <v>362.65</v>
      </c>
      <c r="CR26" s="567">
        <v>144.30000000000001</v>
      </c>
      <c r="CS26" s="611">
        <v>80.7</v>
      </c>
      <c r="CT26" s="567">
        <v>135.476924</v>
      </c>
      <c r="CU26" s="611">
        <v>134.82112599999999</v>
      </c>
      <c r="CV26" s="611">
        <v>161.69999999999999</v>
      </c>
      <c r="CW26" s="611">
        <v>229.4</v>
      </c>
      <c r="CX26" s="802">
        <v>192.4</v>
      </c>
      <c r="CY26" s="567">
        <v>114.60000000000001</v>
      </c>
      <c r="CZ26" s="567">
        <v>517.1</v>
      </c>
      <c r="DA26" s="802">
        <v>215.3</v>
      </c>
      <c r="DB26" s="802">
        <v>71.2</v>
      </c>
      <c r="DC26" s="802">
        <v>30.650000000000002</v>
      </c>
      <c r="DD26" s="802">
        <v>35.299999999999997</v>
      </c>
      <c r="DE26" s="802">
        <v>28.7</v>
      </c>
      <c r="DF26" s="802">
        <v>75.05</v>
      </c>
      <c r="DG26" s="855">
        <v>79.3</v>
      </c>
      <c r="DH26" s="856">
        <v>143.35</v>
      </c>
      <c r="DI26" s="846">
        <v>259.20000000000005</v>
      </c>
      <c r="DJ26" s="829">
        <v>112.25</v>
      </c>
      <c r="DK26" s="364">
        <v>115.80000000000001</v>
      </c>
      <c r="DL26" s="829">
        <v>107.3</v>
      </c>
      <c r="DM26" s="829">
        <v>61.7</v>
      </c>
      <c r="DN26" s="364">
        <v>0.4</v>
      </c>
      <c r="DO26" s="364">
        <v>0</v>
      </c>
      <c r="DP26" s="364">
        <v>1.5</v>
      </c>
      <c r="DQ26" s="364">
        <v>0.4</v>
      </c>
      <c r="DR26" s="364">
        <v>0</v>
      </c>
      <c r="DS26" s="876"/>
      <c r="DT26" s="733"/>
      <c r="DU26" s="417"/>
      <c r="DV26" s="712"/>
      <c r="DW26" s="624"/>
      <c r="DX26" s="624"/>
      <c r="DY26" s="624"/>
      <c r="DZ26" s="624"/>
    </row>
    <row r="27" spans="1:130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4"/>
      <c r="CY27" s="545"/>
      <c r="CZ27" s="545"/>
      <c r="DA27" s="784"/>
      <c r="DB27" s="784"/>
      <c r="DC27" s="784"/>
      <c r="DD27" s="784"/>
      <c r="DE27" s="857"/>
      <c r="DF27" s="857"/>
      <c r="DG27" s="858"/>
      <c r="DH27" s="784"/>
      <c r="DI27" s="292"/>
      <c r="DJ27" s="784"/>
      <c r="DK27" s="568"/>
      <c r="DL27" s="784"/>
      <c r="DM27" s="784"/>
      <c r="DN27" s="568"/>
      <c r="DO27" s="568"/>
      <c r="DP27" s="568"/>
      <c r="DQ27" s="568"/>
      <c r="DR27" s="568"/>
      <c r="DS27" s="632"/>
      <c r="DT27" s="418"/>
      <c r="DU27" s="417"/>
      <c r="DV27" s="714"/>
    </row>
    <row r="28" spans="1:130" x14ac:dyDescent="0.2">
      <c r="A28" s="171"/>
      <c r="B28" s="1043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7">
        <v>59674.575930174418</v>
      </c>
      <c r="CO28" s="587">
        <v>57933.897321517827</v>
      </c>
      <c r="CP28" s="803">
        <v>58038.5</v>
      </c>
      <c r="CQ28" s="803">
        <v>57272.6</v>
      </c>
      <c r="CR28" s="566">
        <v>57778.7</v>
      </c>
      <c r="CS28" s="803">
        <v>57714.2</v>
      </c>
      <c r="CT28" s="622">
        <v>58538.723864955493</v>
      </c>
      <c r="CU28" s="612">
        <v>58494.781795643517</v>
      </c>
      <c r="CV28" s="612">
        <v>57913.366447426932</v>
      </c>
      <c r="CW28" s="612">
        <v>63139.495371858182</v>
      </c>
      <c r="CX28" s="803">
        <v>58520.639442832115</v>
      </c>
      <c r="CY28" s="566">
        <v>57957.263004208704</v>
      </c>
      <c r="CZ28" s="566">
        <v>55134.025095758589</v>
      </c>
      <c r="DA28" s="803">
        <v>54027.591498366703</v>
      </c>
      <c r="DB28" s="803">
        <v>56458.957319403671</v>
      </c>
      <c r="DC28" s="803">
        <v>58887.261795546787</v>
      </c>
      <c r="DD28" s="803">
        <v>58553.422854152093</v>
      </c>
      <c r="DE28" s="803">
        <v>59464.875018305596</v>
      </c>
      <c r="DF28" s="803">
        <v>61844.478827024795</v>
      </c>
      <c r="DG28" s="594">
        <v>63339.808315989852</v>
      </c>
      <c r="DH28" s="803">
        <v>63471.131455177368</v>
      </c>
      <c r="DI28" s="971">
        <v>69565.526135366119</v>
      </c>
      <c r="DJ28" s="803">
        <f>+[20]MACRO!$H$485</f>
        <v>63930.377756703761</v>
      </c>
      <c r="DK28" s="594">
        <f>+[21]MACRO!$H$485</f>
        <v>62011.413864181239</v>
      </c>
      <c r="DL28" s="803">
        <f>+[22]MACRO!$H$485</f>
        <v>62787.741952850884</v>
      </c>
      <c r="DM28" s="803">
        <f>+[23]MACRO!$H$485</f>
        <v>63521.990499784231</v>
      </c>
      <c r="DN28" s="594">
        <f>+[24]MACRO!$H$485</f>
        <v>63442.994296180499</v>
      </c>
      <c r="DO28" s="594">
        <f>+[25]MACRO!$H$485</f>
        <v>63539.211100657645</v>
      </c>
      <c r="DP28" s="594">
        <f>+[26]MACRO!$H$485</f>
        <v>63375.36787554856</v>
      </c>
      <c r="DQ28" s="594">
        <f>+[27]MACRO!$H$485</f>
        <v>63167.477508828684</v>
      </c>
      <c r="DR28" s="594">
        <f>+[28]MACRO!$H$485</f>
        <v>63387.336241016194</v>
      </c>
      <c r="DS28" s="291">
        <f>+DR28-DM28</f>
        <v>-134.65425876803783</v>
      </c>
      <c r="DT28" s="641">
        <f>+(DR28/DM28-1)*100</f>
        <v>-0.2119805404531494</v>
      </c>
      <c r="DU28" s="417"/>
      <c r="DV28" s="630"/>
      <c r="DW28" s="232"/>
    </row>
    <row r="29" spans="1:130" x14ac:dyDescent="0.2">
      <c r="A29" s="171"/>
      <c r="B29" s="1043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7">
        <v>40258.300000000003</v>
      </c>
      <c r="CN29" s="587">
        <v>39151.185397690002</v>
      </c>
      <c r="CO29" s="587">
        <v>39269.468627790004</v>
      </c>
      <c r="CP29" s="803">
        <v>39189.599999999999</v>
      </c>
      <c r="CQ29" s="803">
        <v>39483.1</v>
      </c>
      <c r="CR29" s="566">
        <v>39461.5</v>
      </c>
      <c r="CS29" s="803">
        <v>39436</v>
      </c>
      <c r="CT29" s="622">
        <v>39426.338544689999</v>
      </c>
      <c r="CU29" s="612">
        <v>40028.206271989999</v>
      </c>
      <c r="CV29" s="612">
        <v>40347.942489199995</v>
      </c>
      <c r="CW29" s="612">
        <v>43144.7282987</v>
      </c>
      <c r="CX29" s="803">
        <v>42253.187647699997</v>
      </c>
      <c r="CY29" s="566">
        <v>41712.531907800003</v>
      </c>
      <c r="CZ29" s="566">
        <v>40597.346280400001</v>
      </c>
      <c r="DA29" s="803">
        <v>40315.357887400001</v>
      </c>
      <c r="DB29" s="803">
        <v>39678.108934699994</v>
      </c>
      <c r="DC29" s="803">
        <v>40427.888099410004</v>
      </c>
      <c r="DD29" s="803">
        <v>40745.922345410007</v>
      </c>
      <c r="DE29" s="803">
        <v>40841.309307910007</v>
      </c>
      <c r="DF29" s="803">
        <v>41251.778020410005</v>
      </c>
      <c r="DG29" s="594">
        <v>41934.226543540004</v>
      </c>
      <c r="DH29" s="803">
        <v>42588.511185399999</v>
      </c>
      <c r="DI29" s="971">
        <v>46334.519414800001</v>
      </c>
      <c r="DJ29" s="803">
        <f>-[20]MACRO!$H$814</f>
        <v>45478.963243099999</v>
      </c>
      <c r="DK29" s="594">
        <f>-[21]MACRO!$H$814</f>
        <v>44614.191946999999</v>
      </c>
      <c r="DL29" s="803">
        <f>-[22]MACRO!$H$814</f>
        <v>43772.786461199998</v>
      </c>
      <c r="DM29" s="803">
        <f>-[23]MACRO!$H$814</f>
        <v>44293.697387199994</v>
      </c>
      <c r="DN29" s="594">
        <f>-[24]MACRO!$H$814</f>
        <v>44337.035247599997</v>
      </c>
      <c r="DO29" s="594">
        <f>-[25]MACRO!$H$814</f>
        <v>44393.32905</v>
      </c>
      <c r="DP29" s="594">
        <f>-[26]MACRO!$H$814</f>
        <v>44362.397668999998</v>
      </c>
      <c r="DQ29" s="594">
        <f>-[27]MACRO!$H$814</f>
        <v>44260.431142300004</v>
      </c>
      <c r="DR29" s="594">
        <f>-[28]MACRO!$H$814</f>
        <v>44233.248365500003</v>
      </c>
      <c r="DS29" s="291">
        <f>+DR29-DM29</f>
        <v>-60.449021699991135</v>
      </c>
      <c r="DT29" s="641">
        <f>+(DR29/DM29-1)*100</f>
        <v>-0.13647318978943224</v>
      </c>
      <c r="DU29" s="417"/>
      <c r="DV29" s="630"/>
      <c r="DW29" s="232"/>
    </row>
    <row r="30" spans="1:130" x14ac:dyDescent="0.2">
      <c r="A30" s="171"/>
      <c r="B30" s="1043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7">
        <v>-47463.1</v>
      </c>
      <c r="CN30" s="587">
        <v>-46480.539488136805</v>
      </c>
      <c r="CO30" s="587">
        <v>-44650.567615949723</v>
      </c>
      <c r="CP30" s="803">
        <v>-41245.199999999997</v>
      </c>
      <c r="CQ30" s="612">
        <v>-40154.6</v>
      </c>
      <c r="CR30" s="566">
        <v>-39771</v>
      </c>
      <c r="CS30" s="803">
        <v>-37797.5</v>
      </c>
      <c r="CT30" s="622">
        <v>-36299.992402893055</v>
      </c>
      <c r="CU30" s="612">
        <v>-33334.603343671748</v>
      </c>
      <c r="CV30" s="612">
        <v>-30674.418702325333</v>
      </c>
      <c r="CW30" s="612">
        <v>-26010.657909970621</v>
      </c>
      <c r="CX30" s="803">
        <v>-25240.010465296018</v>
      </c>
      <c r="CY30" s="566">
        <v>-25548.553991914014</v>
      </c>
      <c r="CZ30" s="566">
        <v>-29791.891118109015</v>
      </c>
      <c r="DA30" s="803">
        <v>-28457.477798470307</v>
      </c>
      <c r="DB30" s="803">
        <v>-30662.131228143819</v>
      </c>
      <c r="DC30" s="803">
        <v>-30269.504639991239</v>
      </c>
      <c r="DD30" s="803">
        <v>-30308.960537278384</v>
      </c>
      <c r="DE30" s="803">
        <v>-30860.724551664298</v>
      </c>
      <c r="DF30" s="803">
        <v>-28236.912245763288</v>
      </c>
      <c r="DG30" s="594">
        <v>-26215.372969688069</v>
      </c>
      <c r="DH30" s="803">
        <v>-30345.777897756303</v>
      </c>
      <c r="DI30" s="594">
        <v>-24053.445867153569</v>
      </c>
      <c r="DJ30" s="803">
        <f>+[20]MACRO!$H$515</f>
        <v>-24671.654456474731</v>
      </c>
      <c r="DK30" s="594">
        <f>+[21]MACRO!$H$515</f>
        <v>-23745.31115701982</v>
      </c>
      <c r="DL30" s="803">
        <f>+[22]MACRO!$H$515</f>
        <v>-23486.811634935824</v>
      </c>
      <c r="DM30" s="803">
        <f>+[23]MACRO!$H$515</f>
        <v>-22137.116250366988</v>
      </c>
      <c r="DN30" s="594">
        <f>+[24]MACRO!$H$515</f>
        <v>-22141.05271510785</v>
      </c>
      <c r="DO30" s="594">
        <f>+[25]MACRO!$H$515</f>
        <v>-22262.804140179083</v>
      </c>
      <c r="DP30" s="594">
        <f>+[26]MACRO!$H$515</f>
        <v>-22321.864586117757</v>
      </c>
      <c r="DQ30" s="594">
        <f>+[27]MACRO!$H$515</f>
        <v>-22631.015159482246</v>
      </c>
      <c r="DR30" s="594">
        <f>+[28]MACRO!$H$515</f>
        <v>-22688.788676506323</v>
      </c>
      <c r="DS30" s="291">
        <f>+DR30-DM30</f>
        <v>-551.67242613933558</v>
      </c>
      <c r="DT30" s="641">
        <f>+(DR30/DM30-1)*100</f>
        <v>2.4920699692769999</v>
      </c>
      <c r="DU30" s="646"/>
      <c r="DV30" s="630"/>
      <c r="DW30" s="232"/>
    </row>
    <row r="31" spans="1:130" x14ac:dyDescent="0.2">
      <c r="A31" s="171"/>
      <c r="B31" s="1043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7">
        <v>-20263.7</v>
      </c>
      <c r="CN31" s="587">
        <v>-19957.445178932117</v>
      </c>
      <c r="CO31" s="587">
        <v>-19968.056496929788</v>
      </c>
      <c r="CP31" s="803">
        <v>-18302</v>
      </c>
      <c r="CQ31" s="803">
        <v>-16747.8</v>
      </c>
      <c r="CR31" s="566">
        <v>-18024.7</v>
      </c>
      <c r="CS31" s="803">
        <v>-16663.900000000001</v>
      </c>
      <c r="CT31" s="622">
        <v>-15085.995156880133</v>
      </c>
      <c r="CU31" s="612">
        <v>-13282.205899796347</v>
      </c>
      <c r="CV31" s="612">
        <v>-11924.63224701061</v>
      </c>
      <c r="CW31" s="612">
        <v>-5321.267392375471</v>
      </c>
      <c r="CX31" s="803">
        <v>-6411.5557150389077</v>
      </c>
      <c r="CY31" s="566">
        <v>-6040.0740864734644</v>
      </c>
      <c r="CZ31" s="566">
        <v>-12531.037347315965</v>
      </c>
      <c r="DA31" s="803">
        <v>-14018.335236645717</v>
      </c>
      <c r="DB31" s="803">
        <v>-14471.898039667671</v>
      </c>
      <c r="DC31" s="803">
        <v>-12802.391873709739</v>
      </c>
      <c r="DD31" s="803">
        <v>-12825.424935390374</v>
      </c>
      <c r="DE31" s="803">
        <v>-12367.107188315655</v>
      </c>
      <c r="DF31" s="803">
        <v>-7751.1365282140905</v>
      </c>
      <c r="DG31" s="594">
        <v>-5656.5106531783222</v>
      </c>
      <c r="DH31" s="803">
        <v>-5968.6859487225192</v>
      </c>
      <c r="DI31" s="594">
        <v>3023.4613762339595</v>
      </c>
      <c r="DJ31" s="803">
        <f>+[20]MACRO!$H$517</f>
        <v>736.41994070961664</v>
      </c>
      <c r="DK31" s="594">
        <f>+[21]MACRO!$H$517</f>
        <v>113.67161142816079</v>
      </c>
      <c r="DL31" s="803">
        <f>+[22]MACRO!$H$517</f>
        <v>1842.3785759053553</v>
      </c>
      <c r="DM31" s="803">
        <f>+[23]MACRO!$H$517</f>
        <v>3511.0361422924634</v>
      </c>
      <c r="DN31" s="594">
        <f>+[24]MACRO!$H$517</f>
        <v>3555.7957269277758</v>
      </c>
      <c r="DO31" s="594">
        <f>+[25]MACRO!$H$517</f>
        <v>3506.428468542872</v>
      </c>
      <c r="DP31" s="594">
        <f>+[26]MACRO!$H$517</f>
        <v>3401.3066771908179</v>
      </c>
      <c r="DQ31" s="594">
        <f>+[27]MACRO!$H$517</f>
        <v>3200.7535889737537</v>
      </c>
      <c r="DR31" s="594">
        <f>+[28]MACRO!$H$517</f>
        <v>3151.1605709017003</v>
      </c>
      <c r="DS31" s="291">
        <f>+DR31-DM31</f>
        <v>-359.87557139076307</v>
      </c>
      <c r="DT31" s="641">
        <f>+(DR31/DM31-1)*100</f>
        <v>-10.249839557498518</v>
      </c>
      <c r="DU31" s="646"/>
      <c r="DV31" s="630"/>
      <c r="DW31" s="232"/>
    </row>
    <row r="32" spans="1:130" x14ac:dyDescent="0.2">
      <c r="A32" s="171"/>
      <c r="B32" s="1043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7">
        <v>-26415.865393021861</v>
      </c>
      <c r="CN32" s="587">
        <v>5624.4747691864004</v>
      </c>
      <c r="CO32" s="587">
        <v>5635.3376826232006</v>
      </c>
      <c r="CP32" s="612">
        <v>-21900.204752971207</v>
      </c>
      <c r="CQ32" s="612">
        <v>-21080.013474590636</v>
      </c>
      <c r="CR32" s="566">
        <v>-19340.807550515143</v>
      </c>
      <c r="CS32" s="612">
        <v>-18908.465906320354</v>
      </c>
      <c r="CT32" s="622">
        <v>5510.7441179747993</v>
      </c>
      <c r="CU32" s="612">
        <v>5648.4679061049992</v>
      </c>
      <c r="CV32" s="612">
        <v>5737.7142475352002</v>
      </c>
      <c r="CW32" s="612">
        <v>5726.5567081673998</v>
      </c>
      <c r="CX32" s="803">
        <v>5509.6124379317998</v>
      </c>
      <c r="CY32" s="566">
        <v>5603.3203978791998</v>
      </c>
      <c r="CZ32" s="566">
        <v>5626.4157588523994</v>
      </c>
      <c r="DA32" s="803">
        <v>7671.5413592549994</v>
      </c>
      <c r="DB32" s="803">
        <v>7386.1557732742003</v>
      </c>
      <c r="DC32" s="803">
        <v>7724.6274949401986</v>
      </c>
      <c r="DD32" s="803">
        <v>7251.4369874847998</v>
      </c>
      <c r="DE32" s="803">
        <v>7451.6532210639998</v>
      </c>
      <c r="DF32" s="803">
        <v>7532.1681164697993</v>
      </c>
      <c r="DG32" s="594">
        <v>7543.8813007937997</v>
      </c>
      <c r="DH32" s="803">
        <v>7352.1169530463994</v>
      </c>
      <c r="DI32" s="594">
        <v>7587.2937013006003</v>
      </c>
      <c r="DJ32" s="803">
        <f>+[20]MACRO!$H$616</f>
        <v>5590.8931910642004</v>
      </c>
      <c r="DK32" s="594">
        <f>+[21]MACRO!$H$616</f>
        <v>5588.8484502818001</v>
      </c>
      <c r="DL32" s="803">
        <f>+[22]MACRO!$H$616</f>
        <v>5680.0225891564005</v>
      </c>
      <c r="DM32" s="803">
        <f>+[23]MACRO!$H$616</f>
        <v>5579.4730391563999</v>
      </c>
      <c r="DN32" s="594">
        <f>+[24]MACRO!$H$616</f>
        <v>5579.5239129850006</v>
      </c>
      <c r="DO32" s="594">
        <f>+[25]MACRO!$H$616</f>
        <v>5581.4221027679996</v>
      </c>
      <c r="DP32" s="594">
        <f>+[26]MACRO!$H$616</f>
        <v>5581.4582485882001</v>
      </c>
      <c r="DQ32" s="594">
        <f>+[27]MACRO!$H$616</f>
        <v>5558.9580193401998</v>
      </c>
      <c r="DR32" s="594">
        <f>+[28]MACRO!$H$616</f>
        <v>5558.9531726129999</v>
      </c>
      <c r="DS32" s="291">
        <f>+DR32-DM32</f>
        <v>-20.519866543399985</v>
      </c>
      <c r="DT32" s="641">
        <f>+(DR32/DM32-1)*100</f>
        <v>-0.36777427544487651</v>
      </c>
      <c r="DU32" s="646"/>
      <c r="DV32" s="630"/>
      <c r="DW32" s="232"/>
    </row>
    <row r="33" spans="1:127" ht="13.5" x14ac:dyDescent="0.2">
      <c r="A33" s="171"/>
      <c r="B33" s="104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3"/>
      <c r="CQ33" s="613"/>
      <c r="CR33" s="564"/>
      <c r="CS33" s="613"/>
      <c r="CT33" s="634"/>
      <c r="CU33" s="613"/>
      <c r="CV33" s="613"/>
      <c r="CW33" s="613"/>
      <c r="CX33" s="804"/>
      <c r="CY33" s="564"/>
      <c r="CZ33" s="564"/>
      <c r="DA33" s="804"/>
      <c r="DB33" s="804"/>
      <c r="DC33" s="804"/>
      <c r="DD33" s="804"/>
      <c r="DE33" s="804"/>
      <c r="DF33" s="804"/>
      <c r="DG33" s="563"/>
      <c r="DH33" s="804"/>
      <c r="DI33" s="974"/>
      <c r="DJ33" s="804"/>
      <c r="DK33" s="563"/>
      <c r="DL33" s="804"/>
      <c r="DM33" s="804"/>
      <c r="DN33" s="563"/>
      <c r="DO33" s="563"/>
      <c r="DP33" s="563"/>
      <c r="DQ33" s="563"/>
      <c r="DR33" s="563"/>
      <c r="DS33" s="477"/>
      <c r="DT33" s="642"/>
      <c r="DU33" s="417"/>
      <c r="DV33" s="226"/>
    </row>
    <row r="34" spans="1:127" x14ac:dyDescent="0.2">
      <c r="A34" s="171"/>
      <c r="B34" s="1043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1">
        <v>66696.684680890001</v>
      </c>
      <c r="CM34" s="571">
        <v>68384.390425739999</v>
      </c>
      <c r="CN34" s="571">
        <v>68005.989753590009</v>
      </c>
      <c r="CO34" s="571">
        <v>67576.861078260001</v>
      </c>
      <c r="CP34" s="356">
        <v>68594.699163339988</v>
      </c>
      <c r="CQ34" s="356">
        <v>66760.323794970012</v>
      </c>
      <c r="CR34" s="571">
        <v>66403.841962839986</v>
      </c>
      <c r="CS34" s="356">
        <v>66125.799488139994</v>
      </c>
      <c r="CT34" s="395">
        <v>65875.047854664124</v>
      </c>
      <c r="CU34" s="612">
        <v>67540.117249139992</v>
      </c>
      <c r="CV34" s="612">
        <v>66778.826871550002</v>
      </c>
      <c r="CW34" s="612">
        <v>70101.84715709</v>
      </c>
      <c r="CX34" s="803">
        <v>68645.635451929978</v>
      </c>
      <c r="CY34" s="566">
        <v>67925.615002599996</v>
      </c>
      <c r="CZ34" s="566">
        <v>67163.462024939989</v>
      </c>
      <c r="DA34" s="803">
        <v>65031.527265440003</v>
      </c>
      <c r="DB34" s="803">
        <v>65367.967250489994</v>
      </c>
      <c r="DC34" s="803">
        <v>66831.582525499995</v>
      </c>
      <c r="DD34" s="803">
        <v>66547.889932639984</v>
      </c>
      <c r="DE34" s="803">
        <v>66968.024791690012</v>
      </c>
      <c r="DF34" s="803">
        <v>68354.770459799998</v>
      </c>
      <c r="DG34" s="594">
        <v>69849.130086319987</v>
      </c>
      <c r="DH34" s="803">
        <v>70147.873050619994</v>
      </c>
      <c r="DI34" s="971">
        <v>73572.306351120002</v>
      </c>
      <c r="DJ34" s="803">
        <v>71503.548026779987</v>
      </c>
      <c r="DK34" s="594">
        <v>70849.935463300004</v>
      </c>
      <c r="DL34" s="803">
        <v>70621.072189704108</v>
      </c>
      <c r="DM34" s="803">
        <v>71501.927387864111</v>
      </c>
      <c r="DN34" s="594">
        <v>71632.144903064109</v>
      </c>
      <c r="DO34" s="594">
        <v>71405.853075064108</v>
      </c>
      <c r="DP34" s="594">
        <v>71197.618964964116</v>
      </c>
      <c r="DQ34" s="594">
        <v>71571.760309114106</v>
      </c>
      <c r="DR34" s="594">
        <v>71427.063171394111</v>
      </c>
      <c r="DS34" s="291">
        <f>+DR34-DM34</f>
        <v>-74.864216469999519</v>
      </c>
      <c r="DT34" s="641">
        <f>+(DR34/DM34-1)*100</f>
        <v>-0.10470237545331385</v>
      </c>
      <c r="DU34" s="623"/>
      <c r="DV34" s="713"/>
      <c r="DW34" s="232"/>
    </row>
    <row r="35" spans="1:127" x14ac:dyDescent="0.2">
      <c r="A35" s="171"/>
      <c r="B35" s="1043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1">
        <v>119757.07853556001</v>
      </c>
      <c r="CM35" s="571">
        <v>119206.73807091999</v>
      </c>
      <c r="CN35" s="571">
        <v>118274.77636647</v>
      </c>
      <c r="CO35" s="571">
        <v>118420.66049187</v>
      </c>
      <c r="CP35" s="356">
        <v>119683.92752013999</v>
      </c>
      <c r="CQ35" s="356">
        <v>118425.39455832003</v>
      </c>
      <c r="CR35" s="571">
        <v>117052.89103028999</v>
      </c>
      <c r="CS35" s="356">
        <v>116779.52750785998</v>
      </c>
      <c r="CT35" s="395">
        <v>116847.73093733541</v>
      </c>
      <c r="CU35" s="612">
        <v>118177.57468470998</v>
      </c>
      <c r="CV35" s="612">
        <v>117066.89414675</v>
      </c>
      <c r="CW35" s="612">
        <v>121646.83928334</v>
      </c>
      <c r="CX35" s="803">
        <v>118699.31145731999</v>
      </c>
      <c r="CY35" s="566">
        <v>118067.73542550001</v>
      </c>
      <c r="CZ35" s="566">
        <v>117046.46055184999</v>
      </c>
      <c r="DA35" s="803">
        <v>114547.53510732001</v>
      </c>
      <c r="DB35" s="803">
        <v>115045.83227524</v>
      </c>
      <c r="DC35" s="803">
        <v>116476.31276055999</v>
      </c>
      <c r="DD35" s="803">
        <v>115666.92567936999</v>
      </c>
      <c r="DE35" s="803">
        <v>116803.29642082001</v>
      </c>
      <c r="DF35" s="803">
        <v>119638.59010834999</v>
      </c>
      <c r="DG35" s="594">
        <v>121497.33656700999</v>
      </c>
      <c r="DH35" s="803">
        <v>122786.62828225998</v>
      </c>
      <c r="DI35" s="971">
        <v>129588.93960962999</v>
      </c>
      <c r="DJ35" s="803">
        <v>125656.05795363999</v>
      </c>
      <c r="DK35" s="594">
        <v>124105.82503567</v>
      </c>
      <c r="DL35" s="803">
        <v>124976.05337923538</v>
      </c>
      <c r="DM35" s="803">
        <v>126089.45333331537</v>
      </c>
      <c r="DN35" s="594">
        <v>125913.14420149539</v>
      </c>
      <c r="DO35" s="594">
        <v>125652.7155663154</v>
      </c>
      <c r="DP35" s="594">
        <v>125326.30716745539</v>
      </c>
      <c r="DQ35" s="594">
        <v>125579.37016513538</v>
      </c>
      <c r="DR35" s="594">
        <v>125493.22141825539</v>
      </c>
      <c r="DS35" s="291">
        <f>+DR35-DM35</f>
        <v>-596.23191505997966</v>
      </c>
      <c r="DT35" s="641">
        <f>+(DR35/DM35-1)*100</f>
        <v>-0.47286422400757422</v>
      </c>
      <c r="DU35" s="623"/>
      <c r="DV35" s="713"/>
      <c r="DW35" s="232"/>
    </row>
    <row r="36" spans="1:127" x14ac:dyDescent="0.2">
      <c r="A36" s="171"/>
      <c r="B36" s="1043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1">
        <v>179621.50643555002</v>
      </c>
      <c r="CM36" s="571">
        <v>179315.63459114003</v>
      </c>
      <c r="CN36" s="571">
        <v>179403.43863933999</v>
      </c>
      <c r="CO36" s="571">
        <v>180487.03542771999</v>
      </c>
      <c r="CP36" s="356">
        <v>182079.20432506999</v>
      </c>
      <c r="CQ36" s="356">
        <v>181589.36455368003</v>
      </c>
      <c r="CR36" s="571">
        <v>181311.50296430002</v>
      </c>
      <c r="CS36" s="356">
        <v>182447.71622532001</v>
      </c>
      <c r="CT36" s="395">
        <v>183594.18128271299</v>
      </c>
      <c r="CU36" s="612">
        <v>185366.42780888997</v>
      </c>
      <c r="CV36" s="612">
        <v>185777.37719900996</v>
      </c>
      <c r="CW36" s="612">
        <v>191109.37357667001</v>
      </c>
      <c r="CX36" s="803">
        <v>188719.48865838995</v>
      </c>
      <c r="CY36" s="622">
        <v>189012.97303421004</v>
      </c>
      <c r="CZ36" s="622">
        <v>188811.38013422003</v>
      </c>
      <c r="DA36" s="803">
        <v>187998.16574286998</v>
      </c>
      <c r="DB36" s="803">
        <v>188786.41005581</v>
      </c>
      <c r="DC36" s="803">
        <v>192334.69890004996</v>
      </c>
      <c r="DD36" s="803">
        <v>192949.17192959003</v>
      </c>
      <c r="DE36" s="803">
        <v>194682.85792221004</v>
      </c>
      <c r="DF36" s="803">
        <v>198713.47122139996</v>
      </c>
      <c r="DG36" s="594">
        <v>201365.39851405998</v>
      </c>
      <c r="DH36" s="803">
        <v>202952.27224588001</v>
      </c>
      <c r="DI36" s="971">
        <v>210520.77578905999</v>
      </c>
      <c r="DJ36" s="803">
        <v>207014.13586301001</v>
      </c>
      <c r="DK36" s="594">
        <v>205950.18028206995</v>
      </c>
      <c r="DL36" s="803">
        <v>207350.85429566292</v>
      </c>
      <c r="DM36" s="803">
        <v>208398.41971079292</v>
      </c>
      <c r="DN36" s="594">
        <v>208177.64607712289</v>
      </c>
      <c r="DO36" s="594">
        <v>207998.76797821291</v>
      </c>
      <c r="DP36" s="594">
        <v>207627.16646164295</v>
      </c>
      <c r="DQ36" s="594">
        <v>208118.08756849292</v>
      </c>
      <c r="DR36" s="594">
        <v>208225.70411626296</v>
      </c>
      <c r="DS36" s="291">
        <f>+DR36-DM36</f>
        <v>-172.71559452996007</v>
      </c>
      <c r="DT36" s="641">
        <f>+(DR36/DM36-1)*100</f>
        <v>-8.2877593203267708E-2</v>
      </c>
      <c r="DU36" s="623"/>
      <c r="DV36" s="713"/>
      <c r="DW36" s="232"/>
    </row>
    <row r="37" spans="1:127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9"/>
      <c r="CM37" s="569"/>
      <c r="CN37" s="569"/>
      <c r="CO37" s="569"/>
      <c r="CP37" s="143"/>
      <c r="CQ37" s="143"/>
      <c r="CR37" s="569"/>
      <c r="CS37" s="143"/>
      <c r="CT37" s="314"/>
      <c r="CU37" s="613"/>
      <c r="CV37" s="613"/>
      <c r="CW37" s="613"/>
      <c r="CX37" s="804"/>
      <c r="CY37" s="634"/>
      <c r="CZ37" s="634"/>
      <c r="DA37" s="804"/>
      <c r="DB37" s="804"/>
      <c r="DC37" s="804"/>
      <c r="DD37" s="804"/>
      <c r="DE37" s="804"/>
      <c r="DF37" s="804"/>
      <c r="DG37" s="563"/>
      <c r="DH37" s="804"/>
      <c r="DI37" s="975"/>
      <c r="DJ37" s="874"/>
      <c r="DK37" s="873"/>
      <c r="DL37" s="874"/>
      <c r="DM37" s="874"/>
      <c r="DN37" s="873"/>
      <c r="DO37" s="873"/>
      <c r="DP37" s="873"/>
      <c r="DQ37" s="873"/>
      <c r="DR37" s="873"/>
      <c r="DS37" s="477"/>
      <c r="DT37" s="752"/>
      <c r="DU37" s="417"/>
      <c r="DV37" s="714"/>
    </row>
    <row r="38" spans="1:127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7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3">
        <v>87.750944584018882</v>
      </c>
      <c r="CQ38" s="603">
        <v>88.204913893791968</v>
      </c>
      <c r="CR38" s="565">
        <v>88.414329434379354</v>
      </c>
      <c r="CS38" s="603">
        <v>88.534374610034277</v>
      </c>
      <c r="CT38" s="635">
        <v>88.49010157658121</v>
      </c>
      <c r="CU38" s="726">
        <v>88.138869816084025</v>
      </c>
      <c r="CV38" s="726">
        <v>88.478867089610745</v>
      </c>
      <c r="CW38" s="726">
        <v>89.60211252585691</v>
      </c>
      <c r="CX38" s="807">
        <v>88.794658345560222</v>
      </c>
      <c r="CY38" s="744">
        <v>88.868163434058616</v>
      </c>
      <c r="CZ38" s="744">
        <v>89.039220705126283</v>
      </c>
      <c r="DA38" s="807">
        <v>89.062027277421535</v>
      </c>
      <c r="DB38" s="807">
        <v>88.746336060702788</v>
      </c>
      <c r="DC38" s="807">
        <v>89.232540544638027</v>
      </c>
      <c r="DD38" s="807">
        <v>89.167671514503837</v>
      </c>
      <c r="DE38" s="807">
        <v>89.298317618784978</v>
      </c>
      <c r="DF38" s="807">
        <v>89.366774049977167</v>
      </c>
      <c r="DG38" s="627">
        <v>89.253018232062161</v>
      </c>
      <c r="DH38" s="807">
        <v>89.25535200157664</v>
      </c>
      <c r="DI38" s="911">
        <v>90.311947355512672</v>
      </c>
      <c r="DJ38" s="807">
        <v>89.824707106960503</v>
      </c>
      <c r="DK38" s="627">
        <v>90.064405416591569</v>
      </c>
      <c r="DL38" s="807">
        <v>90.057235420939918</v>
      </c>
      <c r="DM38" s="807">
        <v>90.118334269910065</v>
      </c>
      <c r="DN38" s="627">
        <v>90.068907493420525</v>
      </c>
      <c r="DO38" s="627">
        <v>90.027134195884045</v>
      </c>
      <c r="DP38" s="627">
        <v>90.020426814066923</v>
      </c>
      <c r="DQ38" s="627">
        <v>90.099030378916126</v>
      </c>
      <c r="DR38" s="627">
        <v>90.033794412870023</v>
      </c>
      <c r="DS38" s="885">
        <f>+DR38-DM38</f>
        <v>-8.4539857040041966E-2</v>
      </c>
      <c r="DT38" s="641"/>
      <c r="DU38" s="623"/>
      <c r="DV38" s="713"/>
    </row>
    <row r="39" spans="1:127" x14ac:dyDescent="0.2">
      <c r="A39" s="171"/>
      <c r="B39" s="32"/>
      <c r="C39" s="13"/>
      <c r="D39" s="647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8">
        <v>81.27072973795471</v>
      </c>
      <c r="BV39" s="648">
        <v>81.903012564586675</v>
      </c>
      <c r="BW39" s="648">
        <v>81.920860682059043</v>
      </c>
      <c r="BX39" s="648">
        <v>82.238070746653648</v>
      </c>
      <c r="BY39" s="471">
        <v>83.442450853385225</v>
      </c>
      <c r="BZ39" s="648">
        <v>82.726479779714111</v>
      </c>
      <c r="CA39" s="648">
        <v>82.365601639783463</v>
      </c>
      <c r="CB39" s="471">
        <v>81.809200985689912</v>
      </c>
      <c r="CC39" s="648">
        <v>81.569298124319985</v>
      </c>
      <c r="CD39" s="648">
        <v>81.419929497921046</v>
      </c>
      <c r="CE39" s="471">
        <v>81.923887376399819</v>
      </c>
      <c r="CF39" s="648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7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3">
        <v>83.39571675236671</v>
      </c>
      <c r="CQ39" s="603">
        <v>83.662873305275596</v>
      </c>
      <c r="CR39" s="565">
        <v>83.577089029868119</v>
      </c>
      <c r="CS39" s="603">
        <v>83.600631993093984</v>
      </c>
      <c r="CT39" s="565">
        <v>83.640774692804953</v>
      </c>
      <c r="CU39" s="726">
        <v>83.438419673227344</v>
      </c>
      <c r="CV39" s="726">
        <v>83.574785484113036</v>
      </c>
      <c r="CW39" s="726">
        <v>84.364190442443402</v>
      </c>
      <c r="CX39" s="807">
        <v>83.671997446641655</v>
      </c>
      <c r="CY39" s="744">
        <v>83.639082387729133</v>
      </c>
      <c r="CZ39" s="744">
        <v>83.692262976551589</v>
      </c>
      <c r="DA39" s="807">
        <v>83.554127719867282</v>
      </c>
      <c r="DB39" s="807">
        <v>83.423476584110603</v>
      </c>
      <c r="DC39" s="807">
        <v>83.771824566487822</v>
      </c>
      <c r="DD39" s="807">
        <v>83.708636201583658</v>
      </c>
      <c r="DE39" s="807">
        <v>83.95035777392799</v>
      </c>
      <c r="DF39" s="807">
        <v>84.262314347679776</v>
      </c>
      <c r="DG39" s="627">
        <v>84.380353863590031</v>
      </c>
      <c r="DH39" s="807">
        <v>84.568104257450642</v>
      </c>
      <c r="DI39" s="911">
        <v>85.672760050711688</v>
      </c>
      <c r="DJ39" s="807">
        <v>85.215816245457901</v>
      </c>
      <c r="DK39" s="627">
        <v>85.233194487347646</v>
      </c>
      <c r="DL39" s="807">
        <v>85.322677442668038</v>
      </c>
      <c r="DM39" s="807">
        <v>85.420831034940619</v>
      </c>
      <c r="DN39" s="627">
        <v>85.334741853937089</v>
      </c>
      <c r="DO39" s="627">
        <v>85.302945896153489</v>
      </c>
      <c r="DP39" s="627">
        <v>85.303372686459639</v>
      </c>
      <c r="DQ39" s="627">
        <v>85.341954123971078</v>
      </c>
      <c r="DR39" s="627">
        <v>85.316629683997235</v>
      </c>
      <c r="DS39" s="885">
        <f>+DR39-DM39</f>
        <v>-0.10420135094338434</v>
      </c>
      <c r="DT39" s="641"/>
      <c r="DU39" s="623"/>
      <c r="DV39" s="713"/>
    </row>
    <row r="40" spans="1:127" ht="13.5" thickBot="1" x14ac:dyDescent="0.25">
      <c r="A40" s="171"/>
      <c r="B40" s="32"/>
      <c r="C40" s="23"/>
      <c r="D40" s="59" t="s">
        <v>64</v>
      </c>
      <c r="E40" s="649">
        <v>60.273576235717684</v>
      </c>
      <c r="F40" s="649">
        <v>59.003816889426844</v>
      </c>
      <c r="G40" s="649">
        <v>58.113195449165303</v>
      </c>
      <c r="H40" s="649">
        <v>56.732519402305414</v>
      </c>
      <c r="I40" s="649">
        <v>56.042252284811688</v>
      </c>
      <c r="J40" s="649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9">
        <v>59.760006321845523</v>
      </c>
      <c r="R40" s="649">
        <v>59.856096711048458</v>
      </c>
      <c r="S40" s="650">
        <v>59.692379055945779</v>
      </c>
      <c r="T40" s="650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1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1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2">
        <v>81.404792892849557</v>
      </c>
      <c r="BM40" s="441">
        <v>82.811047055828411</v>
      </c>
      <c r="BN40" s="651">
        <v>82.578423286805801</v>
      </c>
      <c r="BO40" s="651">
        <v>82.629300058484944</v>
      </c>
      <c r="BP40" s="651">
        <v>82.495226635575634</v>
      </c>
      <c r="BQ40" s="651">
        <v>82.521770135965596</v>
      </c>
      <c r="BR40" s="651">
        <v>82.437970508558493</v>
      </c>
      <c r="BS40" s="653">
        <v>82.860840720363086</v>
      </c>
      <c r="BT40" s="464">
        <v>83.021177659442088</v>
      </c>
      <c r="BU40" s="654">
        <v>83.427521905848039</v>
      </c>
      <c r="BV40" s="654">
        <v>83.940657653654654</v>
      </c>
      <c r="BW40" s="654">
        <v>84.123377096602567</v>
      </c>
      <c r="BX40" s="654">
        <v>84.363824078603528</v>
      </c>
      <c r="BY40" s="655">
        <v>85.213845190488897</v>
      </c>
      <c r="BZ40" s="654">
        <v>84.916030206714154</v>
      </c>
      <c r="CA40" s="654">
        <v>84.697324158212353</v>
      </c>
      <c r="CB40" s="655">
        <v>84.392246278745134</v>
      </c>
      <c r="CC40" s="654">
        <v>84.281418496161791</v>
      </c>
      <c r="CD40" s="654">
        <v>84.396438324483057</v>
      </c>
      <c r="CE40" s="655">
        <v>84.79873281647167</v>
      </c>
      <c r="CF40" s="654">
        <v>84.625509020023841</v>
      </c>
      <c r="CG40" s="655">
        <v>84.964700584848131</v>
      </c>
      <c r="CH40" s="655">
        <v>85.067387163049787</v>
      </c>
      <c r="CI40" s="655">
        <v>85.702308389915828</v>
      </c>
      <c r="CJ40" s="655">
        <v>85.80721297212456</v>
      </c>
      <c r="CK40" s="727">
        <v>86.590798893887893</v>
      </c>
      <c r="CL40" s="656">
        <v>86.36450054232337</v>
      </c>
      <c r="CM40" s="656">
        <v>86.290421336663655</v>
      </c>
      <c r="CN40" s="656">
        <v>86.130230170998971</v>
      </c>
      <c r="CO40" s="656">
        <v>86.419858481904271</v>
      </c>
      <c r="CP40" s="657">
        <v>86.417364690323808</v>
      </c>
      <c r="CQ40" s="657">
        <v>86.593834113438106</v>
      </c>
      <c r="CR40" s="656">
        <v>86.702931129026567</v>
      </c>
      <c r="CS40" s="657">
        <v>86.841411904245987</v>
      </c>
      <c r="CT40" s="656">
        <v>86.997227110775626</v>
      </c>
      <c r="CU40" s="727">
        <v>86.900672438115862</v>
      </c>
      <c r="CV40" s="727">
        <v>87.064960429790133</v>
      </c>
      <c r="CW40" s="727">
        <v>87.546028989890686</v>
      </c>
      <c r="CX40" s="727">
        <v>87.20161097062396</v>
      </c>
      <c r="CY40" s="716">
        <v>87.238302478769953</v>
      </c>
      <c r="CZ40" s="716">
        <v>87.150728654902181</v>
      </c>
      <c r="DA40" s="727">
        <v>86.861149423508806</v>
      </c>
      <c r="DB40" s="727">
        <v>87.25171133838225</v>
      </c>
      <c r="DC40" s="727">
        <v>87.588994514518262</v>
      </c>
      <c r="DD40" s="727">
        <v>87.673632721673954</v>
      </c>
      <c r="DE40" s="727">
        <v>87.827129767003271</v>
      </c>
      <c r="DF40" s="727">
        <v>88.143439529894991</v>
      </c>
      <c r="DG40" s="832">
        <v>88.258695505385347</v>
      </c>
      <c r="DH40" s="727">
        <v>88.360220911077008</v>
      </c>
      <c r="DI40" s="914">
        <v>88.882822165211152</v>
      </c>
      <c r="DJ40" s="657">
        <v>88.7149641459077</v>
      </c>
      <c r="DK40" s="1016">
        <v>88.789813845348704</v>
      </c>
      <c r="DL40" s="657">
        <v>88.863751653356488</v>
      </c>
      <c r="DM40" s="1028">
        <v>88.911311492207446</v>
      </c>
      <c r="DN40" s="990">
        <v>88.861865072092371</v>
      </c>
      <c r="DO40" s="990">
        <v>88.841715279725577</v>
      </c>
      <c r="DP40" s="990">
        <v>88.845345115933753</v>
      </c>
      <c r="DQ40" s="990">
        <v>88.880663231581906</v>
      </c>
      <c r="DR40" s="990">
        <v>88.87619728361723</v>
      </c>
      <c r="DS40" s="886">
        <f>+DR40-DM40</f>
        <v>-3.5114208590215412E-2</v>
      </c>
      <c r="DT40" s="878"/>
      <c r="DU40" s="623"/>
      <c r="DV40" s="713"/>
    </row>
    <row r="41" spans="1:127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70"/>
      <c r="CM41" s="570"/>
      <c r="CN41" s="570"/>
      <c r="CO41" s="570"/>
      <c r="CP41" s="144"/>
      <c r="CQ41" s="144"/>
      <c r="CR41" s="570"/>
      <c r="CS41" s="144"/>
      <c r="CT41" s="315"/>
      <c r="CU41" s="144"/>
      <c r="CV41" s="738"/>
      <c r="CW41" s="738"/>
      <c r="CX41" s="810"/>
      <c r="CY41" s="717"/>
      <c r="CZ41" s="717"/>
      <c r="DA41" s="810"/>
      <c r="DB41" s="810"/>
      <c r="DC41" s="810"/>
      <c r="DD41" s="810"/>
      <c r="DE41" s="810"/>
      <c r="DF41" s="810"/>
      <c r="DG41" s="629"/>
      <c r="DH41" s="810"/>
      <c r="DI41" s="976"/>
      <c r="DJ41" s="920"/>
      <c r="DK41" s="913"/>
      <c r="DL41" s="920"/>
      <c r="DM41" s="920"/>
      <c r="DN41" s="913"/>
      <c r="DO41" s="913"/>
      <c r="DP41" s="913"/>
      <c r="DQ41" s="913"/>
      <c r="DR41" s="913"/>
      <c r="DS41" s="478"/>
      <c r="DT41" s="753"/>
      <c r="DU41" s="417"/>
      <c r="DV41" s="226"/>
    </row>
    <row r="42" spans="1:127" ht="12.75" customHeight="1" x14ac:dyDescent="0.2">
      <c r="A42" s="171"/>
      <c r="B42" s="1045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1">
        <v>2781.8310262390664</v>
      </c>
      <c r="CM42" s="571">
        <v>2701.9375510204072</v>
      </c>
      <c r="CN42" s="571">
        <v>2852.7180320699699</v>
      </c>
      <c r="CO42" s="571">
        <v>2774.1133819241977</v>
      </c>
      <c r="CP42" s="356">
        <v>2607.1107055393577</v>
      </c>
      <c r="CQ42" s="356">
        <v>2646.128122448979</v>
      </c>
      <c r="CR42" s="571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9">
        <v>2975.8079564183663</v>
      </c>
      <c r="CY42" s="571">
        <v>3031.5795132696785</v>
      </c>
      <c r="CZ42" s="571">
        <v>2961.5499039402325</v>
      </c>
      <c r="DA42" s="829">
        <v>2946.7786648731771</v>
      </c>
      <c r="DB42" s="829">
        <v>2754.9537669139936</v>
      </c>
      <c r="DC42" s="829">
        <v>2594.9037669139934</v>
      </c>
      <c r="DD42" s="829">
        <v>2526.8623849897954</v>
      </c>
      <c r="DE42" s="829">
        <v>2457.2435861559761</v>
      </c>
      <c r="DF42" s="829">
        <v>2465.3646707040812</v>
      </c>
      <c r="DG42" s="364">
        <v>2422.1849593338184</v>
      </c>
      <c r="DH42" s="829">
        <v>2415.8710992755096</v>
      </c>
      <c r="DI42" s="846">
        <v>2445.0359024825066</v>
      </c>
      <c r="DJ42" s="829">
        <v>2511.1442552521862</v>
      </c>
      <c r="DK42" s="364">
        <v>2563.5215074387702</v>
      </c>
      <c r="DL42" s="829">
        <v>2570.9884228906703</v>
      </c>
      <c r="DM42" s="829">
        <v>2571.4367749314861</v>
      </c>
      <c r="DN42" s="364">
        <v>2571.4367749314861</v>
      </c>
      <c r="DO42" s="364">
        <v>2571.4367749314861</v>
      </c>
      <c r="DP42" s="364">
        <v>2571.4367749314861</v>
      </c>
      <c r="DQ42" s="364">
        <v>2571.4367749314861</v>
      </c>
      <c r="DR42" s="364">
        <v>2559.4725788673463</v>
      </c>
      <c r="DS42" s="291">
        <f t="shared" ref="DS42:DS56" si="9">+DR42-DM42</f>
        <v>-11.964196064139742</v>
      </c>
      <c r="DT42" s="641">
        <f>+(DR42/DM42-1)*100</f>
        <v>-0.46527280704611318</v>
      </c>
      <c r="DU42" s="417"/>
      <c r="DV42" s="537"/>
      <c r="DW42" s="232"/>
    </row>
    <row r="43" spans="1:127" x14ac:dyDescent="0.2">
      <c r="A43" s="171"/>
      <c r="B43" s="1045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1">
        <v>1503.075341107872</v>
      </c>
      <c r="CM43" s="571">
        <v>1491.258833819242</v>
      </c>
      <c r="CN43" s="571">
        <v>1488.2744460641402</v>
      </c>
      <c r="CO43" s="571">
        <v>1477.3063848396503</v>
      </c>
      <c r="CP43" s="356">
        <v>1486.8378192419827</v>
      </c>
      <c r="CQ43" s="356">
        <v>1493.0236034985426</v>
      </c>
      <c r="CR43" s="571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9">
        <v>1847.849195335277</v>
      </c>
      <c r="CY43" s="571">
        <v>1890.9388279883383</v>
      </c>
      <c r="CZ43" s="571">
        <v>1898.3369154518953</v>
      </c>
      <c r="DA43" s="829">
        <v>1891.1407638483968</v>
      </c>
      <c r="DB43" s="829">
        <v>1876.6400641399421</v>
      </c>
      <c r="DC43" s="829">
        <v>1876.6400641399421</v>
      </c>
      <c r="DD43" s="829">
        <v>1873.8122390670555</v>
      </c>
      <c r="DE43" s="829">
        <v>1868.2174927113704</v>
      </c>
      <c r="DF43" s="829">
        <v>1863.6031049562685</v>
      </c>
      <c r="DG43" s="364">
        <v>1870.4082332361518</v>
      </c>
      <c r="DH43" s="829">
        <v>1946.5171137026241</v>
      </c>
      <c r="DI43" s="846">
        <v>1971.9428498542275</v>
      </c>
      <c r="DJ43" s="829">
        <v>2033.2816690962102</v>
      </c>
      <c r="DK43" s="364">
        <v>2110.42</v>
      </c>
      <c r="DL43" s="829">
        <v>2163.193037900875</v>
      </c>
      <c r="DM43" s="829">
        <v>2161.9387660349853</v>
      </c>
      <c r="DN43" s="364">
        <v>2161.9387660349853</v>
      </c>
      <c r="DO43" s="364">
        <v>2161.9387660349853</v>
      </c>
      <c r="DP43" s="364">
        <v>2161.9387660349853</v>
      </c>
      <c r="DQ43" s="364">
        <v>2161.9387660349853</v>
      </c>
      <c r="DR43" s="364">
        <v>2156.2617419825074</v>
      </c>
      <c r="DS43" s="291">
        <f t="shared" si="9"/>
        <v>-5.6770240524779183</v>
      </c>
      <c r="DT43" s="641">
        <f>+(DR43/DM43-1)*100</f>
        <v>-0.2625894933596884</v>
      </c>
      <c r="DU43" s="417"/>
      <c r="DV43" s="226"/>
      <c r="DW43" s="232"/>
    </row>
    <row r="44" spans="1:127" ht="12.75" customHeight="1" x14ac:dyDescent="0.2">
      <c r="A44" s="171"/>
      <c r="B44" s="1045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1">
        <v>10311.096840000002</v>
      </c>
      <c r="CM44" s="571">
        <v>10230.035600000001</v>
      </c>
      <c r="CN44" s="571">
        <v>10209.562700000002</v>
      </c>
      <c r="CO44" s="571">
        <v>10134.321800000002</v>
      </c>
      <c r="CP44" s="356">
        <v>10199.707440000002</v>
      </c>
      <c r="CQ44" s="356">
        <v>10242.141920000002</v>
      </c>
      <c r="CR44" s="571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9">
        <v>12676.245480000001</v>
      </c>
      <c r="CY44" s="571">
        <v>12971.840360000002</v>
      </c>
      <c r="CZ44" s="571">
        <v>13022.591240000002</v>
      </c>
      <c r="DA44" s="829">
        <v>12973.225640000002</v>
      </c>
      <c r="DB44" s="829">
        <v>12873.750840000002</v>
      </c>
      <c r="DC44" s="829">
        <v>12873.750840000002</v>
      </c>
      <c r="DD44" s="829">
        <v>12854.351960000002</v>
      </c>
      <c r="DE44" s="829">
        <v>12815.972000000002</v>
      </c>
      <c r="DF44" s="829">
        <v>12784.317300000002</v>
      </c>
      <c r="DG44" s="364">
        <v>12831.000480000002</v>
      </c>
      <c r="DH44" s="829">
        <v>13353.107400000003</v>
      </c>
      <c r="DI44" s="846">
        <v>13527.527950000002</v>
      </c>
      <c r="DJ44" s="829">
        <v>13948.312250000003</v>
      </c>
      <c r="DK44" s="364">
        <v>14477.481200000002</v>
      </c>
      <c r="DL44" s="829">
        <v>14839.504240000002</v>
      </c>
      <c r="DM44" s="829">
        <v>14830.899935000001</v>
      </c>
      <c r="DN44" s="364">
        <v>14830.899935000001</v>
      </c>
      <c r="DO44" s="364">
        <v>14830.899935000001</v>
      </c>
      <c r="DP44" s="364">
        <v>14830.899935000001</v>
      </c>
      <c r="DQ44" s="364">
        <v>14830.899935000001</v>
      </c>
      <c r="DR44" s="364">
        <v>14791.955550000002</v>
      </c>
      <c r="DS44" s="291">
        <f t="shared" si="9"/>
        <v>-38.944384999998874</v>
      </c>
      <c r="DT44" s="641">
        <f>+(DR44/DM44-1)*100</f>
        <v>-0.2625894933596884</v>
      </c>
      <c r="DU44" s="417"/>
      <c r="DV44" s="226"/>
      <c r="DW44" s="232"/>
    </row>
    <row r="45" spans="1:127" ht="12.75" customHeight="1" x14ac:dyDescent="0.2">
      <c r="A45" s="171"/>
      <c r="B45" s="1045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1">
        <v>0</v>
      </c>
      <c r="CM45" s="571">
        <v>0</v>
      </c>
      <c r="CN45" s="571">
        <v>0</v>
      </c>
      <c r="CO45" s="571">
        <v>0</v>
      </c>
      <c r="CP45" s="356">
        <v>0</v>
      </c>
      <c r="CQ45" s="356">
        <v>0</v>
      </c>
      <c r="CR45" s="571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9">
        <v>0</v>
      </c>
      <c r="CY45" s="571">
        <v>0</v>
      </c>
      <c r="CZ45" s="571">
        <v>0</v>
      </c>
      <c r="DA45" s="829">
        <v>0</v>
      </c>
      <c r="DB45" s="829">
        <v>0</v>
      </c>
      <c r="DC45" s="829">
        <v>0</v>
      </c>
      <c r="DD45" s="829">
        <v>0</v>
      </c>
      <c r="DE45" s="829">
        <v>0</v>
      </c>
      <c r="DF45" s="829">
        <v>0</v>
      </c>
      <c r="DG45" s="364">
        <v>0</v>
      </c>
      <c r="DH45" s="829">
        <v>0</v>
      </c>
      <c r="DI45" s="846">
        <v>0</v>
      </c>
      <c r="DJ45" s="829">
        <v>0</v>
      </c>
      <c r="DK45" s="364">
        <v>0</v>
      </c>
      <c r="DL45" s="829">
        <v>0</v>
      </c>
      <c r="DM45" s="829">
        <v>0</v>
      </c>
      <c r="DN45" s="364">
        <v>0</v>
      </c>
      <c r="DO45" s="364">
        <v>0</v>
      </c>
      <c r="DP45" s="364">
        <v>0</v>
      </c>
      <c r="DQ45" s="364">
        <v>0</v>
      </c>
      <c r="DR45" s="364">
        <v>0</v>
      </c>
      <c r="DS45" s="291">
        <f t="shared" si="9"/>
        <v>0</v>
      </c>
      <c r="DT45" s="736"/>
      <c r="DU45" s="417"/>
      <c r="DV45" s="226"/>
      <c r="DW45" s="232"/>
    </row>
    <row r="46" spans="1:127" x14ac:dyDescent="0.2">
      <c r="A46" s="171"/>
      <c r="B46" s="1045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1">
        <v>1278.7556851311945</v>
      </c>
      <c r="CM46" s="571">
        <v>1210.6787172011652</v>
      </c>
      <c r="CN46" s="571">
        <v>1364.44358600583</v>
      </c>
      <c r="CO46" s="571">
        <v>1296.8069970845472</v>
      </c>
      <c r="CP46" s="356">
        <v>1120.2728862973752</v>
      </c>
      <c r="CQ46" s="356">
        <v>1153.1045189504364</v>
      </c>
      <c r="CR46" s="571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9">
        <v>1127.9587610830893</v>
      </c>
      <c r="CY46" s="829">
        <v>1140.6406852813402</v>
      </c>
      <c r="CZ46" s="571">
        <v>1063.2129884883373</v>
      </c>
      <c r="DA46" s="829">
        <v>1055.6379010247804</v>
      </c>
      <c r="DB46" s="829">
        <v>878.31370277405165</v>
      </c>
      <c r="DC46" s="829">
        <v>718.26370277405158</v>
      </c>
      <c r="DD46" s="829">
        <v>653.05014592273972</v>
      </c>
      <c r="DE46" s="829">
        <v>589.02609344460564</v>
      </c>
      <c r="DF46" s="829">
        <v>601.7615657478126</v>
      </c>
      <c r="DG46" s="364">
        <v>551.77672609766682</v>
      </c>
      <c r="DH46" s="829">
        <v>469.35398557288545</v>
      </c>
      <c r="DI46" s="846">
        <v>473.09305262827911</v>
      </c>
      <c r="DJ46" s="829">
        <v>477.86258615597592</v>
      </c>
      <c r="DK46" s="364">
        <v>453.10150743877477</v>
      </c>
      <c r="DL46" s="829">
        <v>407.79538498979514</v>
      </c>
      <c r="DM46" s="829">
        <v>409.49800889650061</v>
      </c>
      <c r="DN46" s="364">
        <v>409.49800889650061</v>
      </c>
      <c r="DO46" s="364">
        <v>409.49800889650061</v>
      </c>
      <c r="DP46" s="364">
        <v>409.49800889650061</v>
      </c>
      <c r="DQ46" s="364">
        <v>409.49800889650061</v>
      </c>
      <c r="DR46" s="364">
        <v>403.21083688483878</v>
      </c>
      <c r="DS46" s="291">
        <f t="shared" si="9"/>
        <v>-6.2871720116618235</v>
      </c>
      <c r="DT46" s="641">
        <f>+(DR46/DM46-1)*100</f>
        <v>-1.5353364058116603</v>
      </c>
      <c r="DU46" s="417"/>
      <c r="DV46" s="226"/>
      <c r="DW46" s="232"/>
    </row>
    <row r="47" spans="1:127" ht="13.5" x14ac:dyDescent="0.2">
      <c r="A47" s="171"/>
      <c r="B47" s="1045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1">
        <v>8772.2639999999938</v>
      </c>
      <c r="CM47" s="571">
        <v>8305.2559999999939</v>
      </c>
      <c r="CN47" s="571">
        <v>9360.0829999999933</v>
      </c>
      <c r="CO47" s="571">
        <v>8896.0959999999941</v>
      </c>
      <c r="CP47" s="356">
        <v>7685.0719999999937</v>
      </c>
      <c r="CQ47" s="356">
        <v>7910.2969999999941</v>
      </c>
      <c r="CR47" s="571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9">
        <v>7737.7971010299925</v>
      </c>
      <c r="CY47" s="571">
        <v>7824.7951010299939</v>
      </c>
      <c r="CZ47" s="571">
        <v>7293.6411010299944</v>
      </c>
      <c r="DA47" s="829">
        <v>7241.676001029994</v>
      </c>
      <c r="DB47" s="829">
        <v>6025.2320010299945</v>
      </c>
      <c r="DC47" s="829">
        <v>4927.2890010299943</v>
      </c>
      <c r="DD47" s="829">
        <v>4479.9240010299945</v>
      </c>
      <c r="DE47" s="829">
        <v>4040.7190010299946</v>
      </c>
      <c r="DF47" s="829">
        <v>4128.0843410299949</v>
      </c>
      <c r="DG47" s="364">
        <v>3785.1883410299943</v>
      </c>
      <c r="DH47" s="829">
        <v>3219.7683410299942</v>
      </c>
      <c r="DI47" s="846">
        <v>3245.4183410299947</v>
      </c>
      <c r="DJ47" s="829">
        <v>3278.1373410299948</v>
      </c>
      <c r="DK47" s="364">
        <v>3108.2763410299949</v>
      </c>
      <c r="DL47" s="829">
        <v>2797.4763410299947</v>
      </c>
      <c r="DM47" s="829">
        <v>2809.1563410299941</v>
      </c>
      <c r="DN47" s="364">
        <v>2809.1563410299941</v>
      </c>
      <c r="DO47" s="364">
        <v>2809.1563410299941</v>
      </c>
      <c r="DP47" s="364">
        <v>2809.1563410299941</v>
      </c>
      <c r="DQ47" s="364">
        <v>2809.1563410299941</v>
      </c>
      <c r="DR47" s="364">
        <v>2766.026341029994</v>
      </c>
      <c r="DS47" s="291">
        <f t="shared" si="9"/>
        <v>-43.130000000000109</v>
      </c>
      <c r="DT47" s="641">
        <f>+(DR47/DM47-1)*100</f>
        <v>-1.5353364058116603</v>
      </c>
      <c r="DU47" s="417"/>
      <c r="DV47" s="226"/>
      <c r="DW47" s="232"/>
    </row>
    <row r="48" spans="1:127" ht="12.75" customHeight="1" x14ac:dyDescent="0.2">
      <c r="A48" s="171"/>
      <c r="B48" s="1045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1">
        <v>1501.7879999999996</v>
      </c>
      <c r="CM48" s="571">
        <v>1497.4209999999998</v>
      </c>
      <c r="CN48" s="571">
        <v>1484.0839999999996</v>
      </c>
      <c r="CO48" s="571">
        <v>1460.4469999999997</v>
      </c>
      <c r="CP48" s="356">
        <v>1445.0419999999995</v>
      </c>
      <c r="CQ48" s="356">
        <v>1435.2699999999995</v>
      </c>
      <c r="CR48" s="571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9">
        <v>1742.9501010299996</v>
      </c>
      <c r="CY48" s="571">
        <v>1712.9061010299995</v>
      </c>
      <c r="CZ48" s="571">
        <v>1708.8711010299996</v>
      </c>
      <c r="DA48" s="829">
        <v>1716.9060010299995</v>
      </c>
      <c r="DB48" s="829">
        <v>1723.4570010299994</v>
      </c>
      <c r="DC48" s="829">
        <v>1725.0220010299995</v>
      </c>
      <c r="DD48" s="829">
        <v>1738.1560010299995</v>
      </c>
      <c r="DE48" s="829">
        <v>1365.4510010299996</v>
      </c>
      <c r="DF48" s="829">
        <v>1082.7073410299997</v>
      </c>
      <c r="DG48" s="364">
        <v>1135.2873410299997</v>
      </c>
      <c r="DH48" s="829">
        <v>1078.3673410299996</v>
      </c>
      <c r="DI48" s="846">
        <v>1381.5453410299997</v>
      </c>
      <c r="DJ48" s="829">
        <v>1680.3643410299997</v>
      </c>
      <c r="DK48" s="364">
        <v>1663.9313410299997</v>
      </c>
      <c r="DL48" s="829">
        <v>1670.3313410299995</v>
      </c>
      <c r="DM48" s="829">
        <v>1682.0113410299996</v>
      </c>
      <c r="DN48" s="364">
        <v>1682.0113410299996</v>
      </c>
      <c r="DO48" s="364">
        <v>1682.0113410299996</v>
      </c>
      <c r="DP48" s="364">
        <v>1682.0113410299996</v>
      </c>
      <c r="DQ48" s="364">
        <v>1682.0113410299996</v>
      </c>
      <c r="DR48" s="364">
        <v>1688.3813410299995</v>
      </c>
      <c r="DS48" s="291">
        <f t="shared" si="9"/>
        <v>6.3699999999998909</v>
      </c>
      <c r="DT48" s="641">
        <f>+(DR48/DM48-1)*100</f>
        <v>0.37871326099971903</v>
      </c>
      <c r="DU48" s="417"/>
      <c r="DV48" s="226"/>
      <c r="DW48" s="232"/>
    </row>
    <row r="49" spans="1:129" x14ac:dyDescent="0.2">
      <c r="A49" s="171"/>
      <c r="B49" s="104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1">
        <v>0</v>
      </c>
      <c r="CM49" s="571">
        <v>0</v>
      </c>
      <c r="CN49" s="571">
        <v>0</v>
      </c>
      <c r="CO49" s="571">
        <v>0</v>
      </c>
      <c r="CP49" s="356">
        <v>0</v>
      </c>
      <c r="CQ49" s="356">
        <v>0</v>
      </c>
      <c r="CR49" s="571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9">
        <v>0</v>
      </c>
      <c r="CY49" s="571">
        <v>0</v>
      </c>
      <c r="CZ49" s="571">
        <v>0</v>
      </c>
      <c r="DA49" s="829">
        <v>0</v>
      </c>
      <c r="DB49" s="829">
        <v>0</v>
      </c>
      <c r="DC49" s="829">
        <v>0</v>
      </c>
      <c r="DD49" s="829">
        <v>0</v>
      </c>
      <c r="DE49" s="829">
        <v>0</v>
      </c>
      <c r="DF49" s="829">
        <v>0</v>
      </c>
      <c r="DG49" s="364">
        <v>0</v>
      </c>
      <c r="DH49" s="829">
        <v>0</v>
      </c>
      <c r="DI49" s="846">
        <v>0</v>
      </c>
      <c r="DJ49" s="829">
        <v>0</v>
      </c>
      <c r="DK49" s="364">
        <v>0</v>
      </c>
      <c r="DL49" s="829">
        <v>0</v>
      </c>
      <c r="DM49" s="829">
        <v>0</v>
      </c>
      <c r="DN49" s="364">
        <v>0</v>
      </c>
      <c r="DO49" s="364">
        <v>0</v>
      </c>
      <c r="DP49" s="364">
        <v>0</v>
      </c>
      <c r="DQ49" s="364">
        <v>0</v>
      </c>
      <c r="DR49" s="364">
        <v>0</v>
      </c>
      <c r="DS49" s="291">
        <f t="shared" si="9"/>
        <v>0</v>
      </c>
      <c r="DT49" s="733"/>
      <c r="DU49" s="417"/>
      <c r="DV49" s="226"/>
    </row>
    <row r="50" spans="1:129" x14ac:dyDescent="0.2">
      <c r="A50" s="171"/>
      <c r="B50" s="104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2">
        <v>0.38749271137026237</v>
      </c>
      <c r="CM50" s="572">
        <v>16.167346938775509</v>
      </c>
      <c r="CN50" s="572">
        <v>16.273007234693875</v>
      </c>
      <c r="CO50" s="572">
        <v>17.827638483965014</v>
      </c>
      <c r="CP50" s="614">
        <v>0.37492711370262433</v>
      </c>
      <c r="CQ50" s="614">
        <v>0</v>
      </c>
      <c r="CR50" s="572">
        <v>0</v>
      </c>
      <c r="CS50" s="614">
        <v>0.13078717201166179</v>
      </c>
      <c r="CT50" s="633">
        <v>7.3309037900874632E-2</v>
      </c>
      <c r="CU50" s="614">
        <v>20.174927113702623</v>
      </c>
      <c r="CV50" s="614">
        <v>33.221574344023324</v>
      </c>
      <c r="CW50" s="614">
        <v>31.641107871720116</v>
      </c>
      <c r="CX50" s="805">
        <v>0</v>
      </c>
      <c r="CY50" s="572">
        <v>13.669096209912535</v>
      </c>
      <c r="CZ50" s="572">
        <v>17.028104956268219</v>
      </c>
      <c r="DA50" s="805">
        <v>315.01621045626825</v>
      </c>
      <c r="DB50" s="805">
        <v>230.18556851311956</v>
      </c>
      <c r="DC50" s="805">
        <v>167.03699149125362</v>
      </c>
      <c r="DD50" s="805">
        <v>19.314670641399417</v>
      </c>
      <c r="DE50" s="805">
        <v>47.481129737609329</v>
      </c>
      <c r="DF50" s="805">
        <v>26.244897959183675</v>
      </c>
      <c r="DG50" s="800">
        <v>27.973760932944607</v>
      </c>
      <c r="DH50" s="805">
        <v>0</v>
      </c>
      <c r="DI50" s="973">
        <v>25.516034985422742</v>
      </c>
      <c r="DJ50" s="805">
        <f t="shared" ref="DJ50:DO50" si="10">+DJ51+DJ54</f>
        <v>11.64868804664723</v>
      </c>
      <c r="DK50" s="800">
        <f t="shared" si="10"/>
        <v>11.370262390670554</v>
      </c>
      <c r="DL50" s="805">
        <f t="shared" si="10"/>
        <v>24.641399416909621</v>
      </c>
      <c r="DM50" s="805">
        <f t="shared" si="10"/>
        <v>10</v>
      </c>
      <c r="DN50" s="800">
        <f t="shared" si="10"/>
        <v>10</v>
      </c>
      <c r="DO50" s="800">
        <f t="shared" si="10"/>
        <v>10.271000000000001</v>
      </c>
      <c r="DP50" s="800">
        <f t="shared" ref="DP50" si="11">+DP51+DP54</f>
        <v>10.271000000000001</v>
      </c>
      <c r="DQ50" s="800">
        <f t="shared" ref="DQ50:DR50" si="12">+DQ51+DQ54</f>
        <v>7</v>
      </c>
      <c r="DR50" s="800">
        <f t="shared" si="12"/>
        <v>7</v>
      </c>
      <c r="DS50" s="291">
        <f t="shared" si="9"/>
        <v>-3</v>
      </c>
      <c r="DT50" s="736"/>
      <c r="DU50" s="417"/>
      <c r="DV50" s="226"/>
    </row>
    <row r="51" spans="1:129" x14ac:dyDescent="0.2">
      <c r="A51" s="171"/>
      <c r="B51" s="104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2">
        <v>0.38749271137026237</v>
      </c>
      <c r="CM51" s="572">
        <v>16.167346938775509</v>
      </c>
      <c r="CN51" s="572">
        <v>16.273007234693875</v>
      </c>
      <c r="CO51" s="572">
        <v>17.827638483965014</v>
      </c>
      <c r="CP51" s="614">
        <v>0.37492711370262433</v>
      </c>
      <c r="CQ51" s="614">
        <v>0</v>
      </c>
      <c r="CR51" s="572">
        <v>0</v>
      </c>
      <c r="CS51" s="614">
        <v>0.13078717201166179</v>
      </c>
      <c r="CT51" s="633">
        <v>7.3309037900874632E-2</v>
      </c>
      <c r="CU51" s="614">
        <v>20.174927113702623</v>
      </c>
      <c r="CV51" s="614">
        <v>33.221574344023324</v>
      </c>
      <c r="CW51" s="614">
        <v>31.641107871720116</v>
      </c>
      <c r="CX51" s="805">
        <v>0</v>
      </c>
      <c r="CY51" s="572">
        <v>0</v>
      </c>
      <c r="CZ51" s="572">
        <v>0</v>
      </c>
      <c r="DA51" s="805">
        <v>48.51137026239067</v>
      </c>
      <c r="DB51" s="805">
        <v>1.4577259475218658</v>
      </c>
      <c r="DC51" s="805">
        <v>24.618075801749271</v>
      </c>
      <c r="DD51" s="805">
        <v>0.18950437317784255</v>
      </c>
      <c r="DE51" s="805">
        <v>24.85131195335277</v>
      </c>
      <c r="DF51" s="805">
        <v>26.244897959183675</v>
      </c>
      <c r="DG51" s="800">
        <v>27.973760932944607</v>
      </c>
      <c r="DH51" s="805">
        <v>0</v>
      </c>
      <c r="DI51" s="973">
        <v>25.516034985422742</v>
      </c>
      <c r="DJ51" s="805">
        <f t="shared" ref="DJ51:DO51" si="13">+DJ53+(DJ52/6.86)</f>
        <v>11.64868804664723</v>
      </c>
      <c r="DK51" s="800">
        <f t="shared" si="13"/>
        <v>11.370262390670554</v>
      </c>
      <c r="DL51" s="805">
        <f t="shared" si="13"/>
        <v>24.641399416909621</v>
      </c>
      <c r="DM51" s="805">
        <f t="shared" si="13"/>
        <v>10</v>
      </c>
      <c r="DN51" s="800">
        <f t="shared" si="13"/>
        <v>10</v>
      </c>
      <c r="DO51" s="800">
        <f t="shared" si="13"/>
        <v>10.271000000000001</v>
      </c>
      <c r="DP51" s="800">
        <f t="shared" ref="DP51" si="14">+DP53+(DP52/6.86)</f>
        <v>10.271000000000001</v>
      </c>
      <c r="DQ51" s="800">
        <f t="shared" ref="DQ51:DR51" si="15">+DQ53+(DQ52/6.86)</f>
        <v>7</v>
      </c>
      <c r="DR51" s="800">
        <f t="shared" si="15"/>
        <v>7</v>
      </c>
      <c r="DS51" s="291">
        <f t="shared" si="9"/>
        <v>-3</v>
      </c>
      <c r="DT51" s="736"/>
      <c r="DU51" s="417"/>
      <c r="DV51" s="537"/>
    </row>
    <row r="52" spans="1:129" ht="12.75" customHeight="1" outlineLevel="1" x14ac:dyDescent="0.2">
      <c r="A52" s="171"/>
      <c r="B52" s="104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2">
        <v>0.12</v>
      </c>
      <c r="CM52" s="572">
        <v>109.879</v>
      </c>
      <c r="CN52" s="572">
        <v>111.63282962999999</v>
      </c>
      <c r="CO52" s="572">
        <v>121.2</v>
      </c>
      <c r="CP52" s="614">
        <v>1.2000000000000026</v>
      </c>
      <c r="CQ52" s="614">
        <v>0</v>
      </c>
      <c r="CR52" s="572">
        <v>0</v>
      </c>
      <c r="CS52" s="614">
        <v>0.76</v>
      </c>
      <c r="CT52" s="633">
        <v>0.4</v>
      </c>
      <c r="CU52" s="614">
        <v>138.4</v>
      </c>
      <c r="CV52" s="614">
        <v>125</v>
      </c>
      <c r="CW52" s="614">
        <v>112.1</v>
      </c>
      <c r="CX52" s="805">
        <v>0</v>
      </c>
      <c r="CY52" s="572">
        <v>0</v>
      </c>
      <c r="CZ52" s="572">
        <v>0</v>
      </c>
      <c r="DA52" s="805">
        <v>209.30799999999999</v>
      </c>
      <c r="DB52" s="805">
        <v>10</v>
      </c>
      <c r="DC52" s="805">
        <v>79.7</v>
      </c>
      <c r="DD52" s="805">
        <v>1.3</v>
      </c>
      <c r="DE52" s="805">
        <v>81.3</v>
      </c>
      <c r="DF52" s="805">
        <v>84</v>
      </c>
      <c r="DG52" s="800">
        <v>89</v>
      </c>
      <c r="DH52" s="805">
        <v>0</v>
      </c>
      <c r="DI52" s="973">
        <v>79</v>
      </c>
      <c r="DJ52" s="805">
        <v>79.91</v>
      </c>
      <c r="DK52" s="800">
        <v>78</v>
      </c>
      <c r="DL52" s="805">
        <v>73</v>
      </c>
      <c r="DM52" s="805">
        <v>0</v>
      </c>
      <c r="DN52" s="800">
        <v>0</v>
      </c>
      <c r="DO52" s="800">
        <v>0</v>
      </c>
      <c r="DP52" s="800">
        <v>0</v>
      </c>
      <c r="DQ52" s="800">
        <v>0</v>
      </c>
      <c r="DR52" s="800">
        <v>0</v>
      </c>
      <c r="DS52" s="291">
        <f t="shared" si="9"/>
        <v>0</v>
      </c>
      <c r="DT52" s="736"/>
      <c r="DU52" s="646"/>
      <c r="DV52" s="537"/>
    </row>
    <row r="53" spans="1:129" ht="12.75" customHeight="1" outlineLevel="1" x14ac:dyDescent="0.2">
      <c r="A53" s="171"/>
      <c r="B53" s="104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2">
        <v>0.37</v>
      </c>
      <c r="CM53" s="572">
        <v>0.15</v>
      </c>
      <c r="CN53" s="572">
        <v>0</v>
      </c>
      <c r="CO53" s="572">
        <v>0.16</v>
      </c>
      <c r="CP53" s="614">
        <v>0.2</v>
      </c>
      <c r="CQ53" s="614">
        <v>0</v>
      </c>
      <c r="CR53" s="572">
        <v>0</v>
      </c>
      <c r="CS53" s="614">
        <v>0.02</v>
      </c>
      <c r="CT53" s="633">
        <v>1.4999999999999999E-2</v>
      </c>
      <c r="CU53" s="614">
        <v>0</v>
      </c>
      <c r="CV53" s="614">
        <v>15</v>
      </c>
      <c r="CW53" s="614">
        <v>15.3</v>
      </c>
      <c r="CX53" s="805">
        <v>0</v>
      </c>
      <c r="CY53" s="572">
        <v>0</v>
      </c>
      <c r="CZ53" s="572">
        <v>0</v>
      </c>
      <c r="DA53" s="805">
        <v>18</v>
      </c>
      <c r="DB53" s="805">
        <v>0</v>
      </c>
      <c r="DC53" s="805">
        <v>13</v>
      </c>
      <c r="DD53" s="805">
        <v>0</v>
      </c>
      <c r="DE53" s="805">
        <v>13</v>
      </c>
      <c r="DF53" s="805">
        <v>14</v>
      </c>
      <c r="DG53" s="800">
        <v>15</v>
      </c>
      <c r="DH53" s="805">
        <v>0</v>
      </c>
      <c r="DI53" s="973">
        <v>14</v>
      </c>
      <c r="DJ53" s="805">
        <v>0</v>
      </c>
      <c r="DK53" s="800">
        <v>0</v>
      </c>
      <c r="DL53" s="805">
        <v>14</v>
      </c>
      <c r="DM53" s="805">
        <v>10</v>
      </c>
      <c r="DN53" s="800">
        <v>10</v>
      </c>
      <c r="DO53" s="800">
        <v>10.271000000000001</v>
      </c>
      <c r="DP53" s="800">
        <v>10.271000000000001</v>
      </c>
      <c r="DQ53" s="800">
        <v>7</v>
      </c>
      <c r="DR53" s="800">
        <v>7</v>
      </c>
      <c r="DS53" s="291">
        <f t="shared" si="9"/>
        <v>-3</v>
      </c>
      <c r="DT53" s="736"/>
      <c r="DU53" s="417"/>
      <c r="DV53" s="537"/>
    </row>
    <row r="54" spans="1:129" x14ac:dyDescent="0.2">
      <c r="A54" s="171"/>
      <c r="B54" s="104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2">
        <v>0</v>
      </c>
      <c r="CM54" s="572">
        <v>0</v>
      </c>
      <c r="CN54" s="572">
        <v>0</v>
      </c>
      <c r="CO54" s="572">
        <v>0</v>
      </c>
      <c r="CP54" s="614">
        <v>0</v>
      </c>
      <c r="CQ54" s="614">
        <v>0</v>
      </c>
      <c r="CR54" s="572">
        <v>0</v>
      </c>
      <c r="CS54" s="614">
        <v>0</v>
      </c>
      <c r="CT54" s="633">
        <v>0</v>
      </c>
      <c r="CU54" s="614">
        <v>0</v>
      </c>
      <c r="CV54" s="614">
        <v>0</v>
      </c>
      <c r="CW54" s="614">
        <v>0</v>
      </c>
      <c r="CX54" s="805">
        <v>0</v>
      </c>
      <c r="CY54" s="572">
        <v>13.669096209912535</v>
      </c>
      <c r="CZ54" s="572">
        <v>17.028104956268219</v>
      </c>
      <c r="DA54" s="805">
        <v>266.50484019387756</v>
      </c>
      <c r="DB54" s="805">
        <v>228.72784256559768</v>
      </c>
      <c r="DC54" s="805">
        <v>142.41891568950436</v>
      </c>
      <c r="DD54" s="805">
        <v>19.125166268221573</v>
      </c>
      <c r="DE54" s="805">
        <v>22.629817784256559</v>
      </c>
      <c r="DF54" s="805">
        <v>0</v>
      </c>
      <c r="DG54" s="800">
        <v>0</v>
      </c>
      <c r="DH54" s="805">
        <v>0</v>
      </c>
      <c r="DI54" s="973">
        <v>0</v>
      </c>
      <c r="DJ54" s="805">
        <f t="shared" ref="DJ54:DO54" si="16">+DJ55+DJ56</f>
        <v>0</v>
      </c>
      <c r="DK54" s="800">
        <f t="shared" si="16"/>
        <v>0</v>
      </c>
      <c r="DL54" s="805">
        <f t="shared" si="16"/>
        <v>0</v>
      </c>
      <c r="DM54" s="805">
        <f t="shared" si="16"/>
        <v>0</v>
      </c>
      <c r="DN54" s="800">
        <f t="shared" si="16"/>
        <v>0</v>
      </c>
      <c r="DO54" s="800">
        <f t="shared" si="16"/>
        <v>0</v>
      </c>
      <c r="DP54" s="800">
        <f t="shared" ref="DP54" si="17">+DP55+DP56</f>
        <v>0</v>
      </c>
      <c r="DQ54" s="800">
        <f t="shared" ref="DQ54:DR54" si="18">+DQ55+DQ56</f>
        <v>0</v>
      </c>
      <c r="DR54" s="800">
        <f t="shared" si="18"/>
        <v>0</v>
      </c>
      <c r="DS54" s="291">
        <f t="shared" si="9"/>
        <v>0</v>
      </c>
      <c r="DT54" s="736"/>
      <c r="DU54" s="417"/>
      <c r="DV54" s="226"/>
    </row>
    <row r="55" spans="1:129" ht="12.75" customHeight="1" outlineLevel="1" x14ac:dyDescent="0.2">
      <c r="A55" s="171"/>
      <c r="B55" s="104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2">
        <v>0</v>
      </c>
      <c r="CM55" s="572">
        <v>0</v>
      </c>
      <c r="CN55" s="572">
        <v>0</v>
      </c>
      <c r="CO55" s="572">
        <v>0</v>
      </c>
      <c r="CP55" s="614">
        <v>0</v>
      </c>
      <c r="CQ55" s="614">
        <v>0</v>
      </c>
      <c r="CR55" s="572">
        <v>0</v>
      </c>
      <c r="CS55" s="614">
        <v>0</v>
      </c>
      <c r="CT55" s="633">
        <v>0</v>
      </c>
      <c r="CU55" s="614">
        <v>0</v>
      </c>
      <c r="CV55" s="614">
        <v>0</v>
      </c>
      <c r="CW55" s="614">
        <v>0</v>
      </c>
      <c r="CX55" s="805">
        <v>0</v>
      </c>
      <c r="CY55" s="572">
        <v>93.77</v>
      </c>
      <c r="CZ55" s="572">
        <v>116.8128</v>
      </c>
      <c r="DA55" s="805">
        <v>1828.22320373</v>
      </c>
      <c r="DB55" s="805">
        <v>1569.0730000000001</v>
      </c>
      <c r="DC55" s="805">
        <v>976.99376162999999</v>
      </c>
      <c r="DD55" s="805">
        <v>131.1986406</v>
      </c>
      <c r="DE55" s="805">
        <v>155.24055000000001</v>
      </c>
      <c r="DF55" s="805">
        <v>0</v>
      </c>
      <c r="DG55" s="800">
        <v>0</v>
      </c>
      <c r="DH55" s="805">
        <v>0</v>
      </c>
      <c r="DI55" s="973">
        <v>0</v>
      </c>
      <c r="DJ55" s="805">
        <v>0</v>
      </c>
      <c r="DK55" s="800">
        <v>0</v>
      </c>
      <c r="DL55" s="805">
        <v>0</v>
      </c>
      <c r="DM55" s="805">
        <v>0</v>
      </c>
      <c r="DN55" s="800">
        <v>0</v>
      </c>
      <c r="DO55" s="800">
        <v>0</v>
      </c>
      <c r="DP55" s="800">
        <v>0</v>
      </c>
      <c r="DQ55" s="800">
        <v>0</v>
      </c>
      <c r="DR55" s="800">
        <v>0</v>
      </c>
      <c r="DS55" s="291">
        <f t="shared" si="9"/>
        <v>0</v>
      </c>
      <c r="DT55" s="736"/>
      <c r="DU55" s="417"/>
      <c r="DV55" s="226"/>
    </row>
    <row r="56" spans="1:129" ht="12.75" customHeight="1" outlineLevel="1" thickBot="1" x14ac:dyDescent="0.25">
      <c r="A56" s="171"/>
      <c r="B56" s="1045"/>
      <c r="C56" s="23"/>
      <c r="D56" s="59" t="s">
        <v>10</v>
      </c>
      <c r="E56" s="658">
        <v>0</v>
      </c>
      <c r="F56" s="658">
        <v>0</v>
      </c>
      <c r="G56" s="658">
        <v>0</v>
      </c>
      <c r="H56" s="658">
        <v>0</v>
      </c>
      <c r="I56" s="658">
        <v>0</v>
      </c>
      <c r="J56" s="658">
        <v>0</v>
      </c>
      <c r="K56" s="658">
        <v>0</v>
      </c>
      <c r="L56" s="658">
        <v>0</v>
      </c>
      <c r="M56" s="659">
        <v>0</v>
      </c>
      <c r="N56" s="658">
        <v>0</v>
      </c>
      <c r="O56" s="658">
        <v>0</v>
      </c>
      <c r="P56" s="660">
        <v>0</v>
      </c>
      <c r="Q56" s="658">
        <v>0</v>
      </c>
      <c r="R56" s="658">
        <v>0</v>
      </c>
      <c r="S56" s="661">
        <v>0</v>
      </c>
      <c r="T56" s="661">
        <v>0</v>
      </c>
      <c r="U56" s="661">
        <v>0</v>
      </c>
      <c r="V56" s="661">
        <v>0</v>
      </c>
      <c r="W56" s="661">
        <v>0</v>
      </c>
      <c r="X56" s="661">
        <v>0</v>
      </c>
      <c r="Y56" s="661">
        <v>0</v>
      </c>
      <c r="Z56" s="661">
        <v>0</v>
      </c>
      <c r="AA56" s="661">
        <v>0</v>
      </c>
      <c r="AB56" s="662">
        <v>0</v>
      </c>
      <c r="AC56" s="661">
        <v>0</v>
      </c>
      <c r="AD56" s="661">
        <v>0</v>
      </c>
      <c r="AE56" s="661">
        <v>0</v>
      </c>
      <c r="AF56" s="661">
        <v>0</v>
      </c>
      <c r="AG56" s="661">
        <v>0</v>
      </c>
      <c r="AH56" s="661">
        <v>0</v>
      </c>
      <c r="AI56" s="661">
        <v>0</v>
      </c>
      <c r="AJ56" s="661">
        <v>0</v>
      </c>
      <c r="AK56" s="661">
        <v>0</v>
      </c>
      <c r="AL56" s="661">
        <v>0</v>
      </c>
      <c r="AM56" s="661">
        <v>0</v>
      </c>
      <c r="AN56" s="661">
        <v>0</v>
      </c>
      <c r="AO56" s="661">
        <v>0</v>
      </c>
      <c r="AP56" s="661">
        <v>0</v>
      </c>
      <c r="AQ56" s="661">
        <v>0</v>
      </c>
      <c r="AR56" s="661">
        <v>0</v>
      </c>
      <c r="AS56" s="661">
        <v>0</v>
      </c>
      <c r="AT56" s="661">
        <v>0</v>
      </c>
      <c r="AU56" s="661">
        <v>0</v>
      </c>
      <c r="AV56" s="663">
        <v>0</v>
      </c>
      <c r="AW56" s="661">
        <v>0</v>
      </c>
      <c r="AX56" s="661">
        <v>0</v>
      </c>
      <c r="AY56" s="661">
        <v>0</v>
      </c>
      <c r="AZ56" s="661">
        <v>0</v>
      </c>
      <c r="BA56" s="661">
        <v>0</v>
      </c>
      <c r="BB56" s="661">
        <v>0</v>
      </c>
      <c r="BC56" s="661">
        <v>0</v>
      </c>
      <c r="BD56" s="661">
        <v>0</v>
      </c>
      <c r="BE56" s="661">
        <v>0</v>
      </c>
      <c r="BF56" s="661">
        <v>0</v>
      </c>
      <c r="BG56" s="661">
        <v>0</v>
      </c>
      <c r="BH56" s="661">
        <v>0</v>
      </c>
      <c r="BI56" s="661">
        <v>0</v>
      </c>
      <c r="BJ56" s="663">
        <v>0</v>
      </c>
      <c r="BK56" s="661">
        <v>0</v>
      </c>
      <c r="BL56" s="664">
        <v>0</v>
      </c>
      <c r="BM56" s="661">
        <v>0</v>
      </c>
      <c r="BN56" s="662">
        <v>0</v>
      </c>
      <c r="BO56" s="662">
        <v>0</v>
      </c>
      <c r="BP56" s="662">
        <v>0</v>
      </c>
      <c r="BQ56" s="662">
        <v>0</v>
      </c>
      <c r="BR56" s="665">
        <v>0</v>
      </c>
      <c r="BS56" s="666">
        <v>0</v>
      </c>
      <c r="BT56" s="665">
        <v>0</v>
      </c>
      <c r="BU56" s="667">
        <v>0</v>
      </c>
      <c r="BV56" s="667">
        <v>0</v>
      </c>
      <c r="BW56" s="667">
        <v>0</v>
      </c>
      <c r="BX56" s="667">
        <v>0</v>
      </c>
      <c r="BY56" s="665">
        <v>0</v>
      </c>
      <c r="BZ56" s="667">
        <v>0</v>
      </c>
      <c r="CA56" s="667">
        <v>0</v>
      </c>
      <c r="CB56" s="665">
        <v>0</v>
      </c>
      <c r="CC56" s="667">
        <v>0</v>
      </c>
      <c r="CD56" s="665">
        <v>0</v>
      </c>
      <c r="CE56" s="665">
        <v>0</v>
      </c>
      <c r="CF56" s="665">
        <v>0</v>
      </c>
      <c r="CG56" s="665">
        <v>0</v>
      </c>
      <c r="CH56" s="665">
        <v>0</v>
      </c>
      <c r="CI56" s="665">
        <v>0</v>
      </c>
      <c r="CJ56" s="665">
        <v>0</v>
      </c>
      <c r="CK56" s="665">
        <v>0</v>
      </c>
      <c r="CL56" s="668">
        <v>0</v>
      </c>
      <c r="CM56" s="668">
        <v>0</v>
      </c>
      <c r="CN56" s="668">
        <v>0</v>
      </c>
      <c r="CO56" s="668">
        <v>0</v>
      </c>
      <c r="CP56" s="669">
        <v>0</v>
      </c>
      <c r="CQ56" s="669">
        <v>0</v>
      </c>
      <c r="CR56" s="668">
        <v>0</v>
      </c>
      <c r="CS56" s="669">
        <v>0</v>
      </c>
      <c r="CT56" s="668">
        <v>0</v>
      </c>
      <c r="CU56" s="669">
        <v>0</v>
      </c>
      <c r="CV56" s="669">
        <v>0</v>
      </c>
      <c r="CW56" s="669">
        <v>0</v>
      </c>
      <c r="CX56" s="669">
        <v>0</v>
      </c>
      <c r="CY56" s="668">
        <v>0</v>
      </c>
      <c r="CZ56" s="668">
        <v>0</v>
      </c>
      <c r="DA56" s="669">
        <v>0</v>
      </c>
      <c r="DB56" s="669">
        <v>0</v>
      </c>
      <c r="DC56" s="669">
        <v>0</v>
      </c>
      <c r="DD56" s="669">
        <v>0</v>
      </c>
      <c r="DE56" s="669">
        <v>0</v>
      </c>
      <c r="DF56" s="669">
        <v>0</v>
      </c>
      <c r="DG56" s="831">
        <v>0</v>
      </c>
      <c r="DH56" s="669">
        <v>0</v>
      </c>
      <c r="DI56" s="977">
        <v>0</v>
      </c>
      <c r="DJ56" s="669">
        <v>0</v>
      </c>
      <c r="DK56" s="831">
        <v>0</v>
      </c>
      <c r="DL56" s="669">
        <v>0</v>
      </c>
      <c r="DM56" s="1029">
        <v>0</v>
      </c>
      <c r="DN56" s="992">
        <v>0</v>
      </c>
      <c r="DO56" s="992">
        <v>0</v>
      </c>
      <c r="DP56" s="992">
        <v>0</v>
      </c>
      <c r="DQ56" s="895">
        <v>0</v>
      </c>
      <c r="DR56" s="895">
        <v>0</v>
      </c>
      <c r="DS56" s="879">
        <f t="shared" si="9"/>
        <v>0</v>
      </c>
      <c r="DT56" s="880"/>
      <c r="DU56" s="417"/>
      <c r="DV56" s="226"/>
    </row>
    <row r="57" spans="1:129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8"/>
      <c r="CM57" s="578"/>
      <c r="CN57" s="578"/>
      <c r="CO57" s="578"/>
      <c r="CP57" s="146"/>
      <c r="CQ57" s="146"/>
      <c r="CR57" s="578"/>
      <c r="CS57" s="146"/>
      <c r="CT57" s="316"/>
      <c r="CU57" s="146"/>
      <c r="CV57" s="146"/>
      <c r="CW57" s="146"/>
      <c r="CX57" s="778"/>
      <c r="CY57" s="778"/>
      <c r="CZ57" s="778"/>
      <c r="DA57" s="778"/>
      <c r="DB57" s="778"/>
      <c r="DC57" s="778"/>
      <c r="DD57" s="778"/>
      <c r="DE57" s="778"/>
      <c r="DF57" s="778"/>
      <c r="DG57" s="140"/>
      <c r="DH57" s="778"/>
      <c r="DI57" s="978"/>
      <c r="DJ57" s="778"/>
      <c r="DK57" s="140"/>
      <c r="DL57" s="778"/>
      <c r="DM57" s="778"/>
      <c r="DN57" s="140"/>
      <c r="DO57" s="140"/>
      <c r="DP57" s="140"/>
      <c r="DQ57" s="140"/>
      <c r="DR57" s="140"/>
      <c r="DS57" s="478"/>
      <c r="DT57" s="753"/>
      <c r="DU57" s="417"/>
      <c r="DV57" s="714"/>
      <c r="DW57" s="169"/>
    </row>
    <row r="58" spans="1:129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1">
        <v>22417.362263173472</v>
      </c>
      <c r="CM58" s="571">
        <v>22392.224273766762</v>
      </c>
      <c r="CN58" s="571">
        <v>22487.287757099122</v>
      </c>
      <c r="CO58" s="571">
        <v>22516.959029600584</v>
      </c>
      <c r="CP58" s="356">
        <v>22927.718152762387</v>
      </c>
      <c r="CQ58" s="356">
        <v>22707.015627081637</v>
      </c>
      <c r="CR58" s="571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9">
        <v>23569.203183195328</v>
      </c>
      <c r="CY58" s="571">
        <v>23649.14778381924</v>
      </c>
      <c r="CZ58" s="571">
        <v>23780.961436137026</v>
      </c>
      <c r="DA58" s="829">
        <v>23608.761028144316</v>
      </c>
      <c r="DB58" s="829">
        <v>23783.331357999996</v>
      </c>
      <c r="DC58" s="829">
        <v>24205.193352956263</v>
      </c>
      <c r="DD58" s="829">
        <v>24261.327732421287</v>
      </c>
      <c r="DE58" s="829">
        <v>24464.471136737615</v>
      </c>
      <c r="DF58" s="829">
        <v>24928.24728778717</v>
      </c>
      <c r="DG58" s="364">
        <v>25257.080904693878</v>
      </c>
      <c r="DH58" s="829">
        <v>25400.163320800286</v>
      </c>
      <c r="DI58" s="846">
        <v>25944.966924650143</v>
      </c>
      <c r="DJ58" s="829">
        <v>25712.595933953347</v>
      </c>
      <c r="DK58" s="364">
        <v>25670.846024909621</v>
      </c>
      <c r="DL58" s="829">
        <v>25892.429166722006</v>
      </c>
      <c r="DM58" s="829">
        <v>25966.974321520829</v>
      </c>
      <c r="DN58" s="364">
        <v>25920.838380974179</v>
      </c>
      <c r="DO58" s="364">
        <v>25923.725913286144</v>
      </c>
      <c r="DP58" s="364">
        <v>25888.200772516466</v>
      </c>
      <c r="DQ58" s="364">
        <v>25973.025223036864</v>
      </c>
      <c r="DR58" s="364">
        <v>25990.914385576223</v>
      </c>
      <c r="DS58" s="291">
        <f>+DR58-DM58</f>
        <v>23.940064055394032</v>
      </c>
      <c r="DT58" s="641">
        <f>+(DR58/DM58-1)*100</f>
        <v>9.2194276310242351E-2</v>
      </c>
      <c r="DU58" s="623"/>
      <c r="DV58" s="713"/>
      <c r="DW58" s="169"/>
    </row>
    <row r="59" spans="1:129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3">
        <v>83.417891331927891</v>
      </c>
      <c r="CQ59" s="603">
        <v>83.747700968202594</v>
      </c>
      <c r="CR59" s="565">
        <v>83.910666189740695</v>
      </c>
      <c r="CS59" s="603">
        <v>84.075974438673498</v>
      </c>
      <c r="CT59" s="635">
        <v>84.317151256029632</v>
      </c>
      <c r="CU59" s="603">
        <v>84.068419059280856</v>
      </c>
      <c r="CV59" s="603">
        <v>84.294507422846195</v>
      </c>
      <c r="CW59" s="603">
        <v>84.825513272245004</v>
      </c>
      <c r="CX59" s="801">
        <v>84.539919213133231</v>
      </c>
      <c r="CY59" s="565">
        <v>84.625064619968569</v>
      </c>
      <c r="CZ59" s="565">
        <v>84.639546974584817</v>
      </c>
      <c r="DA59" s="801">
        <v>84.701551026727145</v>
      </c>
      <c r="DB59" s="801">
        <v>84.819822455746248</v>
      </c>
      <c r="DC59" s="801">
        <v>85.170751552751284</v>
      </c>
      <c r="DD59" s="801">
        <v>85.17739987215495</v>
      </c>
      <c r="DE59" s="801">
        <v>85.467267147503463</v>
      </c>
      <c r="DF59" s="801">
        <v>85.598937343902278</v>
      </c>
      <c r="DG59" s="595">
        <v>85.837711438096832</v>
      </c>
      <c r="DH59" s="801">
        <v>86.029147202262308</v>
      </c>
      <c r="DI59" s="973">
        <v>86.573238061891615</v>
      </c>
      <c r="DJ59" s="805">
        <v>86.513062229544801</v>
      </c>
      <c r="DK59" s="800">
        <v>86.701108434438595</v>
      </c>
      <c r="DL59" s="805">
        <v>86.825871003820296</v>
      </c>
      <c r="DM59" s="805">
        <v>86.808943052238931</v>
      </c>
      <c r="DN59" s="800">
        <v>86.727425581219691</v>
      </c>
      <c r="DO59" s="800">
        <v>86.713730293570251</v>
      </c>
      <c r="DP59" s="800">
        <v>86.724319887040522</v>
      </c>
      <c r="DQ59" s="800">
        <v>86.763432394256341</v>
      </c>
      <c r="DR59" s="800">
        <v>86.765318905027996</v>
      </c>
      <c r="DS59" s="853">
        <f>+DR59-DM59</f>
        <v>-4.3624147210934439E-2</v>
      </c>
      <c r="DT59" s="641"/>
      <c r="DU59" s="819"/>
      <c r="DV59" s="537"/>
      <c r="DW59" s="169"/>
    </row>
    <row r="60" spans="1:129" ht="12.75" customHeight="1" x14ac:dyDescent="0.2">
      <c r="A60" s="171"/>
      <c r="B60" s="1044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1">
        <v>20997.725055360057</v>
      </c>
      <c r="CM60" s="571">
        <v>21122.079939620991</v>
      </c>
      <c r="CN60" s="571">
        <v>21259.087559482508</v>
      </c>
      <c r="CO60" s="571">
        <v>21380.380880285713</v>
      </c>
      <c r="CP60" s="356">
        <v>21670.841998638909</v>
      </c>
      <c r="CQ60" s="356">
        <v>21575.299255326536</v>
      </c>
      <c r="CR60" s="571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9">
        <v>22349.285401483961</v>
      </c>
      <c r="CY60" s="571">
        <v>22432.010429040816</v>
      </c>
      <c r="CZ60" s="571">
        <v>22557.717015507289</v>
      </c>
      <c r="DA60" s="829">
        <v>22384.640344846939</v>
      </c>
      <c r="DB60" s="829">
        <v>22550.78904934548</v>
      </c>
      <c r="DC60" s="829">
        <v>22985.700377290079</v>
      </c>
      <c r="DD60" s="829">
        <v>23050.436346482507</v>
      </c>
      <c r="DE60" s="829">
        <v>23326.165168240528</v>
      </c>
      <c r="DF60" s="829">
        <v>23830.815193080172</v>
      </c>
      <c r="DG60" s="364">
        <v>24137.683645588921</v>
      </c>
      <c r="DH60" s="829">
        <v>24301.168202132649</v>
      </c>
      <c r="DI60" s="846">
        <v>24803.205022454807</v>
      </c>
      <c r="DJ60" s="829">
        <v>24541.788148049556</v>
      </c>
      <c r="DK60" s="364">
        <v>24535.367206215742</v>
      </c>
      <c r="DL60" s="829">
        <v>24756.917874396928</v>
      </c>
      <c r="DM60" s="829">
        <v>24833.104367047068</v>
      </c>
      <c r="DN60" s="364">
        <v>24786.214079185549</v>
      </c>
      <c r="DO60" s="364">
        <v>24788.641999127249</v>
      </c>
      <c r="DP60" s="364">
        <v>24752.869790049994</v>
      </c>
      <c r="DQ60" s="364">
        <v>24837.485218910049</v>
      </c>
      <c r="DR60" s="364">
        <v>24856.784018681185</v>
      </c>
      <c r="DS60" s="291">
        <f>+DR60-DM60</f>
        <v>23.679651634116453</v>
      </c>
      <c r="DT60" s="641">
        <f>+(DR60/DM60-1)*100</f>
        <v>9.5355181068446093E-2</v>
      </c>
      <c r="DU60" s="623"/>
      <c r="DV60" s="712"/>
      <c r="DW60" s="715"/>
    </row>
    <row r="61" spans="1:129" ht="12.75" customHeight="1" x14ac:dyDescent="0.2">
      <c r="A61" s="171"/>
      <c r="B61" s="1044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9">
        <v>82.571555229330883</v>
      </c>
      <c r="CM61" s="579">
        <v>82.639762972245876</v>
      </c>
      <c r="CN61" s="579">
        <v>82.488156337865803</v>
      </c>
      <c r="CO61" s="579">
        <v>82.945285959414278</v>
      </c>
      <c r="CP61" s="603">
        <v>82.548423501593888</v>
      </c>
      <c r="CQ61" s="603">
        <v>82.932755993151446</v>
      </c>
      <c r="CR61" s="579">
        <v>83.173862391838</v>
      </c>
      <c r="CS61" s="603">
        <v>83.435196215810066</v>
      </c>
      <c r="CT61" s="635">
        <v>83.703486206073521</v>
      </c>
      <c r="CU61" s="603">
        <v>83.439337816470569</v>
      </c>
      <c r="CV61" s="603">
        <v>83.616078733581404</v>
      </c>
      <c r="CW61" s="603">
        <v>84.174236756067486</v>
      </c>
      <c r="CX61" s="801">
        <v>84.246237237447744</v>
      </c>
      <c r="CY61" s="565">
        <v>84.324992903655186</v>
      </c>
      <c r="CZ61" s="565">
        <v>84.322117424504555</v>
      </c>
      <c r="DA61" s="801">
        <v>83.914419112342216</v>
      </c>
      <c r="DB61" s="801">
        <v>84.442609293787214</v>
      </c>
      <c r="DC61" s="801">
        <v>84.861503231262461</v>
      </c>
      <c r="DD61" s="801">
        <v>84.959067708835448</v>
      </c>
      <c r="DE61" s="801">
        <v>85.190061906079634</v>
      </c>
      <c r="DF61" s="801">
        <v>85.58804106315074</v>
      </c>
      <c r="DG61" s="595">
        <v>85.721536021914744</v>
      </c>
      <c r="DH61" s="801">
        <v>85.82942774681824</v>
      </c>
      <c r="DI61" s="973">
        <v>85.837486190130406</v>
      </c>
      <c r="DJ61" s="805">
        <v>85.75812416345336</v>
      </c>
      <c r="DK61" s="800">
        <v>85.931001710343153</v>
      </c>
      <c r="DL61" s="805">
        <v>86.045223380099429</v>
      </c>
      <c r="DM61" s="805">
        <v>86.053580234183769</v>
      </c>
      <c r="DN61" s="800">
        <v>85.965448851454994</v>
      </c>
      <c r="DO61" s="800">
        <v>85.938534460441971</v>
      </c>
      <c r="DP61" s="800">
        <v>85.947460558607077</v>
      </c>
      <c r="DQ61" s="800">
        <v>86.000706677930197</v>
      </c>
      <c r="DR61" s="800">
        <v>85.999472434227968</v>
      </c>
      <c r="DS61" s="853">
        <f>+DR61-DM61</f>
        <v>-5.4107799955801283E-2</v>
      </c>
      <c r="DT61" s="641"/>
      <c r="DU61" s="623"/>
      <c r="DV61" s="713"/>
      <c r="DW61" s="715"/>
    </row>
    <row r="62" spans="1:129" ht="3" customHeight="1" x14ac:dyDescent="0.2">
      <c r="A62" s="171"/>
      <c r="B62" s="1044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80"/>
      <c r="CM62" s="580"/>
      <c r="CN62" s="580"/>
      <c r="CO62" s="580"/>
      <c r="CP62" s="615"/>
      <c r="CQ62" s="615"/>
      <c r="CR62" s="580"/>
      <c r="CS62" s="615"/>
      <c r="CT62" s="644"/>
      <c r="CU62" s="615"/>
      <c r="CV62" s="603"/>
      <c r="CW62" s="603"/>
      <c r="CX62" s="801"/>
      <c r="CY62" s="565"/>
      <c r="CZ62" s="565"/>
      <c r="DA62" s="801"/>
      <c r="DB62" s="801"/>
      <c r="DC62" s="801"/>
      <c r="DD62" s="801"/>
      <c r="DE62" s="801"/>
      <c r="DF62" s="801"/>
      <c r="DG62" s="595"/>
      <c r="DH62" s="801"/>
      <c r="DI62" s="972"/>
      <c r="DJ62" s="801"/>
      <c r="DK62" s="595"/>
      <c r="DL62" s="801"/>
      <c r="DM62" s="801"/>
      <c r="DN62" s="595"/>
      <c r="DO62" s="595"/>
      <c r="DP62" s="595"/>
      <c r="DQ62" s="595"/>
      <c r="DR62" s="595"/>
      <c r="DS62" s="291"/>
      <c r="DT62" s="641"/>
      <c r="DU62" s="623"/>
      <c r="DV62" s="714"/>
      <c r="DW62" s="715"/>
    </row>
    <row r="63" spans="1:129" x14ac:dyDescent="0.2">
      <c r="A63" s="171"/>
      <c r="B63" s="1044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1">
        <v>4536.3807762551023</v>
      </c>
      <c r="CM63" s="571">
        <v>4951.344638542274</v>
      </c>
      <c r="CN63" s="571">
        <v>5020.3924827309202</v>
      </c>
      <c r="CO63" s="571">
        <v>4921.1717914431474</v>
      </c>
      <c r="CP63" s="356">
        <v>5128.0296280282955</v>
      </c>
      <c r="CQ63" s="356">
        <v>4836.3720310247809</v>
      </c>
      <c r="CR63" s="571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9">
        <v>4845.8082576851302</v>
      </c>
      <c r="CY63" s="571">
        <v>4780.792057086006</v>
      </c>
      <c r="CZ63" s="571">
        <v>4824.7843465160349</v>
      </c>
      <c r="DA63" s="829">
        <v>4459.4743860379012</v>
      </c>
      <c r="DB63" s="829">
        <v>4559.7624013396508</v>
      </c>
      <c r="DC63" s="829">
        <v>4690.7854538862975</v>
      </c>
      <c r="DD63" s="829">
        <v>4624.5934897842553</v>
      </c>
      <c r="DE63" s="829">
        <v>4708.8425544620995</v>
      </c>
      <c r="DF63" s="829">
        <v>4828.0891345378996</v>
      </c>
      <c r="DG63" s="364">
        <v>4966.2159447521872</v>
      </c>
      <c r="DH63" s="829">
        <v>4941.9263369344017</v>
      </c>
      <c r="DI63" s="846">
        <v>4839.8712851457722</v>
      </c>
      <c r="DJ63" s="829">
        <v>4788.05814276822</v>
      </c>
      <c r="DK63" s="364">
        <v>4841.4539673279869</v>
      </c>
      <c r="DL63" s="829">
        <v>4825.4627569102213</v>
      </c>
      <c r="DM63" s="829">
        <v>4877.3474686609488</v>
      </c>
      <c r="DN63" s="364">
        <v>4881.6220713052635</v>
      </c>
      <c r="DO63" s="364">
        <v>4877.1383689306285</v>
      </c>
      <c r="DP63" s="364">
        <v>4865.1806505924351</v>
      </c>
      <c r="DQ63" s="364">
        <v>4932.7727904291696</v>
      </c>
      <c r="DR63" s="364">
        <v>4915.2911695749444</v>
      </c>
      <c r="DS63" s="548">
        <f>+DR63-DM63</f>
        <v>37.943700913995599</v>
      </c>
      <c r="DT63" s="641">
        <f>+(DR63/DM63-1)*100</f>
        <v>0.77795771488089471</v>
      </c>
      <c r="DU63" s="623"/>
      <c r="DV63" s="714"/>
      <c r="DW63" s="715"/>
    </row>
    <row r="64" spans="1:129" x14ac:dyDescent="0.2">
      <c r="A64" s="171"/>
      <c r="B64" s="1044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1">
        <v>74.199311408007929</v>
      </c>
      <c r="CM64" s="581">
        <v>75.558018401545397</v>
      </c>
      <c r="CN64" s="581">
        <v>75.13886791492817</v>
      </c>
      <c r="CO64" s="581">
        <v>76.092434820210457</v>
      </c>
      <c r="CP64" s="603">
        <v>76.116378857281049</v>
      </c>
      <c r="CQ64" s="603">
        <v>76.265737934557052</v>
      </c>
      <c r="CR64" s="581">
        <v>76.378707818531922</v>
      </c>
      <c r="CS64" s="603">
        <v>76.788725388156351</v>
      </c>
      <c r="CT64" s="635">
        <v>76.566927229737644</v>
      </c>
      <c r="CU64" s="603">
        <v>76.136448103592329</v>
      </c>
      <c r="CV64" s="603">
        <v>76.639664515391999</v>
      </c>
      <c r="CW64" s="603">
        <v>77.965981696779622</v>
      </c>
      <c r="CX64" s="801">
        <v>76.860834565280868</v>
      </c>
      <c r="CY64" s="565">
        <v>76.944399893288832</v>
      </c>
      <c r="CZ64" s="565">
        <v>77.75806920747813</v>
      </c>
      <c r="DA64" s="801">
        <v>76.748391600906402</v>
      </c>
      <c r="DB64" s="801">
        <v>76.482422006454982</v>
      </c>
      <c r="DC64" s="801">
        <v>77.637245057117326</v>
      </c>
      <c r="DD64" s="801">
        <v>77.27737863260198</v>
      </c>
      <c r="DE64" s="801">
        <v>77.813884902580867</v>
      </c>
      <c r="DF64" s="801">
        <v>78.055056010092699</v>
      </c>
      <c r="DG64" s="595">
        <v>77.965774072428317</v>
      </c>
      <c r="DH64" s="801">
        <v>77.767601600300353</v>
      </c>
      <c r="DI64" s="973">
        <v>78.531933442668802</v>
      </c>
      <c r="DJ64" s="805">
        <v>77.849120219840088</v>
      </c>
      <c r="DK64" s="800">
        <v>78.805001098426885</v>
      </c>
      <c r="DL64" s="805">
        <v>78.78815819428965</v>
      </c>
      <c r="DM64" s="805">
        <v>78.882617062816436</v>
      </c>
      <c r="DN64" s="800">
        <v>78.756957730308059</v>
      </c>
      <c r="DO64" s="800">
        <v>78.715444039575289</v>
      </c>
      <c r="DP64" s="800">
        <v>78.711044663374281</v>
      </c>
      <c r="DQ64" s="800">
        <v>79.058672954979841</v>
      </c>
      <c r="DR64" s="800">
        <v>78.888491307563541</v>
      </c>
      <c r="DS64" s="883">
        <f>+DR64-DM64</f>
        <v>5.8742447471047399E-3</v>
      </c>
      <c r="DT64" s="641"/>
      <c r="DU64" s="623"/>
      <c r="DV64" s="714"/>
      <c r="DW64" s="714"/>
      <c r="DX64" s="714"/>
      <c r="DY64" s="714"/>
    </row>
    <row r="65" spans="1:127" ht="3" customHeight="1" x14ac:dyDescent="0.2">
      <c r="A65" s="171"/>
      <c r="B65" s="1044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1"/>
      <c r="CM65" s="571"/>
      <c r="CN65" s="571"/>
      <c r="CO65" s="571"/>
      <c r="CP65" s="356"/>
      <c r="CQ65" s="356"/>
      <c r="CR65" s="571"/>
      <c r="CS65" s="356"/>
      <c r="CT65" s="395"/>
      <c r="CU65" s="728"/>
      <c r="CV65" s="728"/>
      <c r="CW65" s="728">
        <v>0</v>
      </c>
      <c r="CX65" s="808"/>
      <c r="CY65" s="718"/>
      <c r="CZ65" s="718"/>
      <c r="DA65" s="808"/>
      <c r="DB65" s="808"/>
      <c r="DC65" s="808"/>
      <c r="DD65" s="808"/>
      <c r="DE65" s="808"/>
      <c r="DF65" s="808"/>
      <c r="DG65" s="643"/>
      <c r="DH65" s="808"/>
      <c r="DI65" s="972"/>
      <c r="DJ65" s="801"/>
      <c r="DK65" s="595"/>
      <c r="DL65" s="801"/>
      <c r="DM65" s="801"/>
      <c r="DN65" s="595"/>
      <c r="DO65" s="595"/>
      <c r="DP65" s="595"/>
      <c r="DQ65" s="595"/>
      <c r="DR65" s="595"/>
      <c r="DS65" s="548"/>
      <c r="DT65" s="641"/>
      <c r="DU65" s="623"/>
      <c r="DV65" s="714"/>
      <c r="DW65" s="715"/>
    </row>
    <row r="66" spans="1:127" x14ac:dyDescent="0.2">
      <c r="A66" s="171"/>
      <c r="B66" s="1044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1">
        <v>7734.7512907682212</v>
      </c>
      <c r="CM66" s="571">
        <v>7408.5054876355671</v>
      </c>
      <c r="CN66" s="571">
        <v>7327.8114830876493</v>
      </c>
      <c r="CO66" s="571">
        <v>7411.6325675816315</v>
      </c>
      <c r="CP66" s="356">
        <v>7447.409404949165</v>
      </c>
      <c r="CQ66" s="356">
        <v>7531.3514232288644</v>
      </c>
      <c r="CR66" s="571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9">
        <v>7296.4542281909626</v>
      </c>
      <c r="CY66" s="571">
        <v>7309.3470004227411</v>
      </c>
      <c r="CZ66" s="571">
        <v>7271.5741292871726</v>
      </c>
      <c r="DA66" s="829">
        <v>7218.0769448804658</v>
      </c>
      <c r="DB66" s="829">
        <v>7241.671286406704</v>
      </c>
      <c r="DC66" s="829">
        <v>7236.8411421370247</v>
      </c>
      <c r="DD66" s="829">
        <v>7160.2092925262396</v>
      </c>
      <c r="DE66" s="829">
        <v>7264.6168555583108</v>
      </c>
      <c r="DF66" s="829">
        <v>7475.7754589723027</v>
      </c>
      <c r="DG66" s="364">
        <v>7528.8930729868816</v>
      </c>
      <c r="DH66" s="829">
        <v>7673.2879346413984</v>
      </c>
      <c r="DI66" s="846">
        <v>8165.6899793746334</v>
      </c>
      <c r="DJ66" s="829">
        <v>7893.9518843819242</v>
      </c>
      <c r="DK66" s="364">
        <v>7763.2492088002928</v>
      </c>
      <c r="DL66" s="829">
        <v>7923.4666457042658</v>
      </c>
      <c r="DM66" s="829">
        <v>7957.3652981707355</v>
      </c>
      <c r="DN66" s="364">
        <v>7912.6821134739457</v>
      </c>
      <c r="DO66" s="364">
        <v>7907.7059025147628</v>
      </c>
      <c r="DP66" s="364">
        <v>7890.4793298092236</v>
      </c>
      <c r="DQ66" s="364">
        <v>7872.8294250759873</v>
      </c>
      <c r="DR66" s="364">
        <v>7881.3641759272987</v>
      </c>
      <c r="DS66" s="548">
        <f>+DR66-DM66</f>
        <v>-76.001122243436839</v>
      </c>
      <c r="DT66" s="641">
        <f>+(DR66/DM66-1)*100</f>
        <v>-0.95510410035980486</v>
      </c>
      <c r="DU66" s="623"/>
      <c r="DV66" s="714"/>
      <c r="DW66" s="715"/>
    </row>
    <row r="67" spans="1:127" x14ac:dyDescent="0.2">
      <c r="A67" s="171"/>
      <c r="B67" s="1044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1">
        <v>78.562792736415247</v>
      </c>
      <c r="CM67" s="581">
        <v>77.600555182421502</v>
      </c>
      <c r="CN67" s="581">
        <v>77.378098921378154</v>
      </c>
      <c r="CO67" s="581">
        <v>77.51192878341547</v>
      </c>
      <c r="CP67" s="603">
        <v>77.548438650657943</v>
      </c>
      <c r="CQ67" s="603">
        <v>77.793761042405094</v>
      </c>
      <c r="CR67" s="581">
        <v>77.235186205006272</v>
      </c>
      <c r="CS67" s="603">
        <v>77.159888384116698</v>
      </c>
      <c r="CT67" s="635">
        <v>77.373699683628843</v>
      </c>
      <c r="CU67" s="603">
        <v>77.168970734638421</v>
      </c>
      <c r="CV67" s="603">
        <v>77.0625285165642</v>
      </c>
      <c r="CW67" s="603">
        <v>77.240549557741332</v>
      </c>
      <c r="CX67" s="801">
        <v>76.646573128692381</v>
      </c>
      <c r="CY67" s="565">
        <v>76.555446056144049</v>
      </c>
      <c r="CZ67" s="565">
        <v>76.493012671693606</v>
      </c>
      <c r="DA67" s="801">
        <v>76.320363612789137</v>
      </c>
      <c r="DB67" s="801">
        <v>76.419461742259216</v>
      </c>
      <c r="DC67" s="801">
        <v>76.420625580934114</v>
      </c>
      <c r="DD67" s="801">
        <v>76.312577308738028</v>
      </c>
      <c r="DE67" s="801">
        <v>76.763835141110576</v>
      </c>
      <c r="DF67" s="801">
        <v>77.458722617130874</v>
      </c>
      <c r="DG67" s="595">
        <v>77.790553548498067</v>
      </c>
      <c r="DH67" s="801">
        <v>78.321747209970098</v>
      </c>
      <c r="DI67" s="973">
        <v>79.579646456506296</v>
      </c>
      <c r="DJ67" s="805">
        <v>79.130187905963766</v>
      </c>
      <c r="DK67" s="800">
        <v>78.805905688023785</v>
      </c>
      <c r="DL67" s="805">
        <v>79.171271381023146</v>
      </c>
      <c r="DM67" s="805">
        <v>79.267767136300421</v>
      </c>
      <c r="DN67" s="800">
        <v>79.087280615831531</v>
      </c>
      <c r="DO67" s="800">
        <v>79.084435181660083</v>
      </c>
      <c r="DP67" s="800">
        <v>79.098843562122994</v>
      </c>
      <c r="DQ67" s="800">
        <v>79.037799535409022</v>
      </c>
      <c r="DR67" s="800">
        <v>79.084760544328375</v>
      </c>
      <c r="DS67" s="883">
        <f>+DR67-DM67</f>
        <v>-0.18300659197204538</v>
      </c>
      <c r="DT67" s="641"/>
      <c r="DU67" s="623"/>
      <c r="DV67" s="714"/>
      <c r="DW67" s="715"/>
    </row>
    <row r="68" spans="1:127" ht="3.75" customHeight="1" x14ac:dyDescent="0.2">
      <c r="A68" s="171"/>
      <c r="B68" s="1044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80"/>
      <c r="CM68" s="580"/>
      <c r="CN68" s="580"/>
      <c r="CO68" s="580"/>
      <c r="CP68" s="615"/>
      <c r="CQ68" s="615"/>
      <c r="CR68" s="615"/>
      <c r="CS68" s="615"/>
      <c r="CT68" s="644"/>
      <c r="CU68" s="615"/>
      <c r="CV68" s="615"/>
      <c r="CW68" s="615"/>
      <c r="CX68" s="818"/>
      <c r="CY68" s="580"/>
      <c r="CZ68" s="580"/>
      <c r="DA68" s="818"/>
      <c r="DB68" s="818"/>
      <c r="DC68" s="818"/>
      <c r="DD68" s="818"/>
      <c r="DE68" s="818"/>
      <c r="DF68" s="818"/>
      <c r="DG68" s="645"/>
      <c r="DH68" s="818"/>
      <c r="DI68" s="972"/>
      <c r="DJ68" s="801"/>
      <c r="DK68" s="595"/>
      <c r="DL68" s="801"/>
      <c r="DM68" s="801"/>
      <c r="DN68" s="595"/>
      <c r="DO68" s="595"/>
      <c r="DP68" s="595"/>
      <c r="DQ68" s="595"/>
      <c r="DR68" s="595"/>
      <c r="DS68" s="548"/>
      <c r="DT68" s="641"/>
      <c r="DU68" s="623"/>
      <c r="DV68" s="714"/>
      <c r="DW68" s="715"/>
    </row>
    <row r="69" spans="1:127" x14ac:dyDescent="0.2">
      <c r="A69" s="171"/>
      <c r="B69" s="1044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1">
        <v>8066.7078304693887</v>
      </c>
      <c r="CM69" s="571">
        <v>8092.1894513396501</v>
      </c>
      <c r="CN69" s="571">
        <v>8241.0326061603446</v>
      </c>
      <c r="CO69" s="571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9">
        <v>9370.7179520714253</v>
      </c>
      <c r="CY69" s="571">
        <v>9501.1320473294472</v>
      </c>
      <c r="CZ69" s="571">
        <v>9601.4832265903806</v>
      </c>
      <c r="DA69" s="829">
        <v>9714.9050087857158</v>
      </c>
      <c r="DB69" s="829">
        <v>9879.3987262055398</v>
      </c>
      <c r="DC69" s="829">
        <v>10186.698733927113</v>
      </c>
      <c r="DD69" s="829">
        <v>10399.379241587463</v>
      </c>
      <c r="DE69" s="829">
        <v>10490.81881032799</v>
      </c>
      <c r="DF69" s="829">
        <v>10688.92643548542</v>
      </c>
      <c r="DG69" s="364">
        <v>10825.876677151602</v>
      </c>
      <c r="DH69" s="829">
        <v>10864.138270371721</v>
      </c>
      <c r="DI69" s="846">
        <v>10956.988677946065</v>
      </c>
      <c r="DJ69" s="829">
        <v>11046.007548542273</v>
      </c>
      <c r="DK69" s="364">
        <v>11109.444303311953</v>
      </c>
      <c r="DL69" s="829">
        <v>11201.162099846932</v>
      </c>
      <c r="DM69" s="829">
        <v>11197.33318932944</v>
      </c>
      <c r="DN69" s="364">
        <v>11189.699991157422</v>
      </c>
      <c r="DO69" s="364">
        <v>11197.478263304658</v>
      </c>
      <c r="DP69" s="364">
        <v>11193.256058867344</v>
      </c>
      <c r="DQ69" s="364">
        <v>11224.673671959179</v>
      </c>
      <c r="DR69" s="364">
        <v>11251.816147740517</v>
      </c>
      <c r="DS69" s="548">
        <f>+DR69-DM69</f>
        <v>54.482958411077561</v>
      </c>
      <c r="DT69" s="641">
        <f>+(DR69/DM69-1)*100</f>
        <v>0.48657084226981784</v>
      </c>
      <c r="DU69" s="623"/>
      <c r="DV69" s="714"/>
      <c r="DW69" s="715"/>
    </row>
    <row r="70" spans="1:127" x14ac:dyDescent="0.2">
      <c r="A70" s="171"/>
      <c r="B70" s="1044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1">
        <v>92.547119559035281</v>
      </c>
      <c r="CM70" s="581">
        <v>92.757728226083259</v>
      </c>
      <c r="CN70" s="581">
        <v>92.773877012268883</v>
      </c>
      <c r="CO70" s="581">
        <v>92.914908146652721</v>
      </c>
      <c r="CP70" s="603">
        <v>93.093941730592007</v>
      </c>
      <c r="CQ70" s="603">
        <v>93.230175017155958</v>
      </c>
      <c r="CR70" s="603">
        <v>93.481999363786613</v>
      </c>
      <c r="CS70" s="603">
        <v>93.646839188298941</v>
      </c>
      <c r="CT70" s="635">
        <v>93.687818836045338</v>
      </c>
      <c r="CU70" s="603">
        <v>93.846312330945096</v>
      </c>
      <c r="CV70" s="603">
        <v>94.052183866199996</v>
      </c>
      <c r="CW70" s="603">
        <v>94.149454930458305</v>
      </c>
      <c r="CX70" s="801">
        <v>94.202477025123528</v>
      </c>
      <c r="CY70" s="565">
        <v>94.221490319221473</v>
      </c>
      <c r="CZ70" s="565">
        <v>93.995575509723608</v>
      </c>
      <c r="DA70" s="801">
        <v>94.241632376564098</v>
      </c>
      <c r="DB70" s="801">
        <v>94.41610527094727</v>
      </c>
      <c r="DC70" s="801">
        <v>94.63153942037043</v>
      </c>
      <c r="DD70" s="801">
        <v>94.782330870691851</v>
      </c>
      <c r="DE70" s="801">
        <v>94.797838218250803</v>
      </c>
      <c r="DF70" s="801">
        <v>94.943284740854381</v>
      </c>
      <c r="DG70" s="595">
        <v>95.084514642433575</v>
      </c>
      <c r="DH70" s="801">
        <v>95.099787166941738</v>
      </c>
      <c r="DI70" s="973">
        <v>95.144366876512805</v>
      </c>
      <c r="DJ70" s="805">
        <v>95.152851400978051</v>
      </c>
      <c r="DK70" s="800">
        <v>95.184650532956567</v>
      </c>
      <c r="DL70" s="805">
        <v>95.26471595773674</v>
      </c>
      <c r="DM70" s="805">
        <v>95.275082714123442</v>
      </c>
      <c r="DN70" s="800">
        <v>95.274333329156036</v>
      </c>
      <c r="DO70" s="800">
        <v>95.278900869536329</v>
      </c>
      <c r="DP70" s="800">
        <v>95.278341478177879</v>
      </c>
      <c r="DQ70" s="800">
        <v>95.294348961681465</v>
      </c>
      <c r="DR70" s="800">
        <v>95.313561577607132</v>
      </c>
      <c r="DS70" s="883">
        <f>+DR70-DM70</f>
        <v>3.8478863483689452E-2</v>
      </c>
      <c r="DT70" s="641"/>
      <c r="DU70" s="871"/>
      <c r="DV70" s="714"/>
      <c r="DW70" s="715"/>
    </row>
    <row r="71" spans="1:127" ht="3" customHeight="1" x14ac:dyDescent="0.2">
      <c r="A71" s="171"/>
      <c r="B71" s="1044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1"/>
      <c r="CM71" s="571"/>
      <c r="CN71" s="571"/>
      <c r="CO71" s="571"/>
      <c r="CP71" s="356"/>
      <c r="CQ71" s="356"/>
      <c r="CR71" s="356"/>
      <c r="CS71" s="356"/>
      <c r="CT71" s="395"/>
      <c r="CU71" s="356"/>
      <c r="CV71" s="356"/>
      <c r="CW71" s="356"/>
      <c r="CX71" s="829"/>
      <c r="CY71" s="571"/>
      <c r="CZ71" s="571"/>
      <c r="DA71" s="829"/>
      <c r="DB71" s="829"/>
      <c r="DC71" s="829"/>
      <c r="DD71" s="829"/>
      <c r="DE71" s="829"/>
      <c r="DF71" s="829"/>
      <c r="DG71" s="364"/>
      <c r="DH71" s="829"/>
      <c r="DI71" s="972"/>
      <c r="DJ71" s="801"/>
      <c r="DK71" s="595"/>
      <c r="DL71" s="801"/>
      <c r="DM71" s="801"/>
      <c r="DN71" s="595"/>
      <c r="DO71" s="595"/>
      <c r="DP71" s="595"/>
      <c r="DQ71" s="595"/>
      <c r="DR71" s="595"/>
      <c r="DS71" s="548"/>
      <c r="DT71" s="641"/>
      <c r="DU71" s="623"/>
      <c r="DV71" s="714"/>
      <c r="DW71" s="715"/>
    </row>
    <row r="72" spans="1:127" x14ac:dyDescent="0.2">
      <c r="A72" s="171"/>
      <c r="B72" s="1044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1">
        <v>659.88515786734695</v>
      </c>
      <c r="CM72" s="571">
        <v>670.04036210349864</v>
      </c>
      <c r="CN72" s="571">
        <v>669.85166983200975</v>
      </c>
      <c r="CO72" s="571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4">
        <v>821.24991537317783</v>
      </c>
      <c r="CX72" s="829">
        <v>836.30496353644298</v>
      </c>
      <c r="CY72" s="571">
        <v>840.73932420262383</v>
      </c>
      <c r="CZ72" s="571">
        <v>859.87531311370253</v>
      </c>
      <c r="DA72" s="829">
        <v>992.18400514285713</v>
      </c>
      <c r="DB72" s="829">
        <v>869.95663539358566</v>
      </c>
      <c r="DC72" s="829">
        <v>871.37504733965022</v>
      </c>
      <c r="DD72" s="829">
        <v>866.25432258454782</v>
      </c>
      <c r="DE72" s="829">
        <v>861.88694789212821</v>
      </c>
      <c r="DF72" s="829">
        <v>838.02416408454803</v>
      </c>
      <c r="DG72" s="364">
        <v>816.69795069825068</v>
      </c>
      <c r="DH72" s="829">
        <v>821.81566018513126</v>
      </c>
      <c r="DI72" s="846">
        <v>840.65507998833823</v>
      </c>
      <c r="DJ72" s="829">
        <v>813.77057235714267</v>
      </c>
      <c r="DK72" s="364">
        <v>821.21972677551014</v>
      </c>
      <c r="DL72" s="829">
        <v>806.8263719355084</v>
      </c>
      <c r="DM72" s="829">
        <v>801.0584108859457</v>
      </c>
      <c r="DN72" s="364">
        <v>802.20990324891932</v>
      </c>
      <c r="DO72" s="364">
        <v>806.31946437719898</v>
      </c>
      <c r="DP72" s="364">
        <v>803.95375078098959</v>
      </c>
      <c r="DQ72" s="364">
        <v>807.20933144571245</v>
      </c>
      <c r="DR72" s="364">
        <v>808.31252543842334</v>
      </c>
      <c r="DS72" s="548">
        <f>+DR72-DM72</f>
        <v>7.2541145524776312</v>
      </c>
      <c r="DT72" s="641">
        <f>+(DR72/DM72-1)*100</f>
        <v>0.9055662425983213</v>
      </c>
      <c r="DU72" s="871"/>
      <c r="DV72" s="714"/>
      <c r="DW72" s="715"/>
    </row>
    <row r="73" spans="1:127" ht="12.75" customHeight="1" x14ac:dyDescent="0.2">
      <c r="A73" s="171"/>
      <c r="B73" s="1044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1">
        <v>78.69775334201465</v>
      </c>
      <c r="CM73" s="581">
        <v>80.925845266922963</v>
      </c>
      <c r="CN73" s="581">
        <v>81.202852386862347</v>
      </c>
      <c r="CO73" s="581">
        <v>80.037630778776276</v>
      </c>
      <c r="CP73" s="603">
        <v>81.654024000426801</v>
      </c>
      <c r="CQ73" s="603">
        <v>78.651710711815142</v>
      </c>
      <c r="CR73" s="603">
        <v>79.748654767907894</v>
      </c>
      <c r="CS73" s="603">
        <v>80.746927285927001</v>
      </c>
      <c r="CT73" s="635">
        <v>83.485873739736448</v>
      </c>
      <c r="CU73" s="729">
        <v>82.867194506648929</v>
      </c>
      <c r="CV73" s="603">
        <v>81.145974882677194</v>
      </c>
      <c r="CW73" s="603">
        <v>81.43535393647781</v>
      </c>
      <c r="CX73" s="801">
        <v>81.785091568142548</v>
      </c>
      <c r="CY73" s="565">
        <v>82.002591286295186</v>
      </c>
      <c r="CZ73" s="565">
        <v>79.345218076674044</v>
      </c>
      <c r="DA73" s="801">
        <v>70.250922481918593</v>
      </c>
      <c r="DB73" s="801">
        <v>79.689977572326015</v>
      </c>
      <c r="DC73" s="801">
        <v>79.637943665419016</v>
      </c>
      <c r="DD73" s="801">
        <v>79.509780260590333</v>
      </c>
      <c r="DE73" s="801">
        <v>79.566499182299793</v>
      </c>
      <c r="DF73" s="801">
        <v>82.181660964433149</v>
      </c>
      <c r="DG73" s="595">
        <v>81.883955420009798</v>
      </c>
      <c r="DH73" s="801">
        <v>81.856613310880917</v>
      </c>
      <c r="DI73" s="973">
        <v>79.403270155672502</v>
      </c>
      <c r="DJ73" s="805">
        <v>80.090511639472965</v>
      </c>
      <c r="DK73" s="800">
        <v>80.631863444211234</v>
      </c>
      <c r="DL73" s="805">
        <v>79.956441388318595</v>
      </c>
      <c r="DM73" s="805">
        <v>80.046931876550275</v>
      </c>
      <c r="DN73" s="800">
        <v>80.118071555514405</v>
      </c>
      <c r="DO73" s="800">
        <v>79.835868771660643</v>
      </c>
      <c r="DP73" s="800">
        <v>79.768477426866752</v>
      </c>
      <c r="DQ73" s="800">
        <v>79.946410693874057</v>
      </c>
      <c r="DR73" s="800">
        <v>79.826247850902902</v>
      </c>
      <c r="DS73" s="883">
        <f>+DR73-DM73</f>
        <v>-0.22068402564737255</v>
      </c>
      <c r="DT73" s="641"/>
      <c r="DU73" s="872"/>
      <c r="DV73" s="714"/>
      <c r="DW73" s="715"/>
    </row>
    <row r="74" spans="1:127" s="377" customFormat="1" ht="4.5" customHeight="1" x14ac:dyDescent="0.2">
      <c r="A74" s="171"/>
      <c r="B74" s="1044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2"/>
      <c r="CM74" s="582"/>
      <c r="CN74" s="582"/>
      <c r="CO74" s="582"/>
      <c r="CP74" s="382"/>
      <c r="CQ74" s="382"/>
      <c r="CR74" s="382"/>
      <c r="CS74" s="382"/>
      <c r="CT74" s="394"/>
      <c r="CU74" s="730"/>
      <c r="CV74" s="730"/>
      <c r="CW74" s="730"/>
      <c r="CX74" s="809"/>
      <c r="CY74" s="719"/>
      <c r="CZ74" s="719"/>
      <c r="DA74" s="809"/>
      <c r="DB74" s="809"/>
      <c r="DC74" s="809"/>
      <c r="DD74" s="809"/>
      <c r="DE74" s="809"/>
      <c r="DF74" s="809"/>
      <c r="DG74" s="631"/>
      <c r="DH74" s="809"/>
      <c r="DI74" s="809"/>
      <c r="DJ74" s="809"/>
      <c r="DK74" s="1017"/>
      <c r="DL74" s="809"/>
      <c r="DM74" s="809"/>
      <c r="DN74" s="631"/>
      <c r="DO74" s="631"/>
      <c r="DP74" s="631"/>
      <c r="DQ74" s="631"/>
      <c r="DR74" s="631"/>
      <c r="DS74" s="548"/>
      <c r="DT74" s="641"/>
      <c r="DU74" s="417"/>
      <c r="DV74" s="714"/>
      <c r="DW74" s="715"/>
    </row>
    <row r="75" spans="1:127" ht="12.75" customHeight="1" x14ac:dyDescent="0.2">
      <c r="A75" s="171"/>
      <c r="B75" s="104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1">
        <v>6012.3481516862921</v>
      </c>
      <c r="CM75" s="571">
        <v>5674.9994921862153</v>
      </c>
      <c r="CN75" s="571">
        <v>5328.6092404266119</v>
      </c>
      <c r="CO75" s="571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9">
        <v>4804.4625518865887</v>
      </c>
      <c r="CY75" s="571">
        <v>4820.4031601266197</v>
      </c>
      <c r="CZ75" s="571">
        <v>4557.6937494238655</v>
      </c>
      <c r="DA75" s="829">
        <v>4385.5392417893991</v>
      </c>
      <c r="DB75" s="829">
        <v>3879.5892048193973</v>
      </c>
      <c r="DC75" s="829">
        <v>4380.316689555495</v>
      </c>
      <c r="DD75" s="829">
        <v>4283.915652753908</v>
      </c>
      <c r="DE75" s="829">
        <v>4392.2217545082403</v>
      </c>
      <c r="DF75" s="829">
        <v>4733.9727541442098</v>
      </c>
      <c r="DG75" s="364">
        <v>4836.6554651524075</v>
      </c>
      <c r="DH75" s="829">
        <v>4757.697479807417</v>
      </c>
      <c r="DI75" s="846">
        <v>5127.253026937743</v>
      </c>
      <c r="DJ75" s="829">
        <f t="shared" ref="DJ75:DO75" si="19">+DJ76+DJ77+DJ78+DJ79</f>
        <v>4715.931397222108</v>
      </c>
      <c r="DK75" s="364">
        <f t="shared" si="19"/>
        <v>4547.6284860143032</v>
      </c>
      <c r="DL75" s="829">
        <f t="shared" si="19"/>
        <v>4791.5164509383267</v>
      </c>
      <c r="DM75" s="829">
        <f t="shared" si="19"/>
        <v>4827.038115055685</v>
      </c>
      <c r="DN75" s="364">
        <f t="shared" si="19"/>
        <v>4802.9819327171135</v>
      </c>
      <c r="DO75" s="364">
        <f t="shared" si="19"/>
        <v>4814.7507292621121</v>
      </c>
      <c r="DP75" s="364">
        <f t="shared" ref="DP75" si="20">+DP76+DP77+DP78+DP79</f>
        <v>4796.6411021846598</v>
      </c>
      <c r="DQ75" s="364">
        <f t="shared" ref="DQ75:DR75" si="21">+DQ76+DQ77+DQ78+DQ79</f>
        <v>4781.642881573167</v>
      </c>
      <c r="DR75" s="364">
        <f t="shared" si="21"/>
        <v>4820.9781933455097</v>
      </c>
      <c r="DS75" s="291">
        <f t="shared" ref="DS75:DS86" si="22">+DR75-DM75</f>
        <v>-6.0599217101753311</v>
      </c>
      <c r="DT75" s="641">
        <f t="shared" ref="DT75:DT85" si="23">+(DR75/DM75-1)*100</f>
        <v>-0.12554120281905723</v>
      </c>
      <c r="DU75" s="819"/>
      <c r="DV75" s="712"/>
      <c r="DW75" s="715"/>
    </row>
    <row r="76" spans="1:127" x14ac:dyDescent="0.2">
      <c r="A76" s="171"/>
      <c r="B76" s="104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1">
        <v>2770.8531200451894</v>
      </c>
      <c r="CM76" s="571">
        <v>2437.9147961822155</v>
      </c>
      <c r="CN76" s="571">
        <v>2121.9001243403791</v>
      </c>
      <c r="CO76" s="571">
        <v>1905.6837181290084</v>
      </c>
      <c r="CP76" s="356">
        <v>1889.0509016100582</v>
      </c>
      <c r="CQ76" s="356">
        <v>1713.5985201071428</v>
      </c>
      <c r="CR76" s="571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9">
        <v>1531.9433649431489</v>
      </c>
      <c r="CY76" s="571">
        <v>1467.4610285225947</v>
      </c>
      <c r="CZ76" s="571">
        <v>1347.7981581756562</v>
      </c>
      <c r="DA76" s="829">
        <v>1174.9568393155973</v>
      </c>
      <c r="DB76" s="829">
        <v>1327.0856155262386</v>
      </c>
      <c r="DC76" s="829">
        <v>1752.9039453185133</v>
      </c>
      <c r="DD76" s="829">
        <v>1663.0507105714285</v>
      </c>
      <c r="DE76" s="829">
        <v>1687.4815614795921</v>
      </c>
      <c r="DF76" s="829">
        <v>2000.5109317988336</v>
      </c>
      <c r="DG76" s="364">
        <v>2018.0387975932942</v>
      </c>
      <c r="DH76" s="829">
        <v>1933.3192125860055</v>
      </c>
      <c r="DI76" s="846">
        <v>2342.291465090379</v>
      </c>
      <c r="DJ76" s="829">
        <v>1668.1887371253642</v>
      </c>
      <c r="DK76" s="364">
        <v>1579.9268612776968</v>
      </c>
      <c r="DL76" s="829">
        <v>1833.3252565714286</v>
      </c>
      <c r="DM76" s="829">
        <v>1883.1609973483967</v>
      </c>
      <c r="DN76" s="364">
        <v>1862.779139983965</v>
      </c>
      <c r="DO76" s="364">
        <v>1870.4364589241989</v>
      </c>
      <c r="DP76" s="364">
        <v>1859.7499340976674</v>
      </c>
      <c r="DQ76" s="364">
        <v>1849.0644598498543</v>
      </c>
      <c r="DR76" s="364">
        <v>1882.7673518804661</v>
      </c>
      <c r="DS76" s="291">
        <f t="shared" si="22"/>
        <v>-0.39364546793058253</v>
      </c>
      <c r="DT76" s="641">
        <f t="shared" si="23"/>
        <v>-2.0903442057518262E-2</v>
      </c>
      <c r="DU76" s="819"/>
      <c r="DV76" s="537"/>
      <c r="DW76" s="232"/>
    </row>
    <row r="77" spans="1:127" ht="15" x14ac:dyDescent="0.25">
      <c r="A77" s="171"/>
      <c r="B77" s="104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1">
        <v>643.91681704518942</v>
      </c>
      <c r="CM77" s="571">
        <v>629.78642102332356</v>
      </c>
      <c r="CN77" s="571">
        <v>623.94988606705533</v>
      </c>
      <c r="CO77" s="571">
        <v>626.69982893585984</v>
      </c>
      <c r="CP77" s="356">
        <v>640.50091145043723</v>
      </c>
      <c r="CQ77" s="356">
        <v>638.34910416909622</v>
      </c>
      <c r="CR77" s="571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9">
        <v>615.51765396355677</v>
      </c>
      <c r="CY77" s="571">
        <v>616.67109122393731</v>
      </c>
      <c r="CZ77" s="571">
        <v>612.60385639210483</v>
      </c>
      <c r="DA77" s="829">
        <v>606.60036170553929</v>
      </c>
      <c r="DB77" s="829">
        <v>473.279437536535</v>
      </c>
      <c r="DC77" s="829">
        <v>493.33761050546491</v>
      </c>
      <c r="DD77" s="829">
        <v>499.40123030786719</v>
      </c>
      <c r="DE77" s="829">
        <v>503.21542142666607</v>
      </c>
      <c r="DF77" s="829">
        <v>518.36699435714286</v>
      </c>
      <c r="DG77" s="364">
        <v>533.01310491107847</v>
      </c>
      <c r="DH77" s="829">
        <v>535.71859247813416</v>
      </c>
      <c r="DI77" s="846">
        <v>550.12310025364422</v>
      </c>
      <c r="DJ77" s="829">
        <v>551.92363574665001</v>
      </c>
      <c r="DK77" s="364">
        <v>538.91401869569097</v>
      </c>
      <c r="DL77" s="829">
        <v>544.86003108163254</v>
      </c>
      <c r="DM77" s="829">
        <v>557.56688127405255</v>
      </c>
      <c r="DN77" s="364">
        <v>557.58361675655988</v>
      </c>
      <c r="DO77" s="364">
        <v>558.5760907463557</v>
      </c>
      <c r="DP77" s="364">
        <v>558.58167907288635</v>
      </c>
      <c r="DQ77" s="364">
        <v>558.58726745772583</v>
      </c>
      <c r="DR77" s="364">
        <v>558.5928557696792</v>
      </c>
      <c r="DS77" s="291">
        <f t="shared" si="22"/>
        <v>1.0259744956266559</v>
      </c>
      <c r="DT77" s="641">
        <f t="shared" si="23"/>
        <v>0.18400922473771342</v>
      </c>
      <c r="DU77" s="819"/>
      <c r="DV77" s="537"/>
      <c r="DW77" s="559"/>
    </row>
    <row r="78" spans="1:127" ht="15" x14ac:dyDescent="0.25">
      <c r="A78" s="171"/>
      <c r="B78" s="104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1">
        <v>836.66239000591247</v>
      </c>
      <c r="CM78" s="571">
        <v>861.48665896067644</v>
      </c>
      <c r="CN78" s="571">
        <v>831.37475938917771</v>
      </c>
      <c r="CO78" s="571">
        <v>745.39424359423901</v>
      </c>
      <c r="CP78" s="356">
        <v>781.36679174354515</v>
      </c>
      <c r="CQ78" s="356">
        <v>803.14280089549845</v>
      </c>
      <c r="CR78" s="571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9">
        <v>816.22070731988322</v>
      </c>
      <c r="CY78" s="571">
        <v>885.50033687008749</v>
      </c>
      <c r="CZ78" s="571">
        <v>764.43565159610478</v>
      </c>
      <c r="DA78" s="829">
        <v>788.2333405782623</v>
      </c>
      <c r="DB78" s="829">
        <v>686.9308711866239</v>
      </c>
      <c r="DC78" s="829">
        <v>684.782239701516</v>
      </c>
      <c r="DD78" s="829">
        <v>662.38600313461234</v>
      </c>
      <c r="DE78" s="829">
        <v>763.73150284198266</v>
      </c>
      <c r="DF78" s="829">
        <v>752.81738178823309</v>
      </c>
      <c r="DG78" s="364">
        <v>824.20081878803489</v>
      </c>
      <c r="DH78" s="829">
        <v>829.89854442327692</v>
      </c>
      <c r="DI78" s="846">
        <v>801.16744334371992</v>
      </c>
      <c r="DJ78" s="829">
        <v>1077.9266859400934</v>
      </c>
      <c r="DK78" s="364">
        <v>1014.9161935709155</v>
      </c>
      <c r="DL78" s="829">
        <v>1002.2098200752653</v>
      </c>
      <c r="DM78" s="829">
        <v>975.59591289323612</v>
      </c>
      <c r="DN78" s="364">
        <v>971.70533470658881</v>
      </c>
      <c r="DO78" s="364">
        <v>965.8074088515566</v>
      </c>
      <c r="DP78" s="364">
        <v>958.3307585841053</v>
      </c>
      <c r="DQ78" s="364">
        <v>953.91315840558616</v>
      </c>
      <c r="DR78" s="364">
        <v>959.45522384536434</v>
      </c>
      <c r="DS78" s="291">
        <f t="shared" si="22"/>
        <v>-16.140689047871774</v>
      </c>
      <c r="DT78" s="641">
        <f t="shared" si="23"/>
        <v>-1.6544441027848134</v>
      </c>
      <c r="DU78" s="819"/>
      <c r="DV78" s="537"/>
      <c r="DW78" s="559"/>
    </row>
    <row r="79" spans="1:127" ht="15" x14ac:dyDescent="0.25">
      <c r="A79" s="171"/>
      <c r="B79" s="104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1">
        <v>1760.9158245900003</v>
      </c>
      <c r="CM79" s="571">
        <v>1745.8116160199995</v>
      </c>
      <c r="CN79" s="571">
        <v>1751.3844706300001</v>
      </c>
      <c r="CO79" s="571">
        <v>1829.9468984999999</v>
      </c>
      <c r="CP79" s="356">
        <v>1858.1032536299992</v>
      </c>
      <c r="CQ79" s="356">
        <v>1836.63770441</v>
      </c>
      <c r="CR79" s="571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9">
        <v>1840.7808256600001</v>
      </c>
      <c r="CY79" s="571">
        <v>1850.77070351</v>
      </c>
      <c r="CZ79" s="571">
        <v>1832.8560832599999</v>
      </c>
      <c r="DA79" s="829">
        <v>1815.7487001899999</v>
      </c>
      <c r="DB79" s="829">
        <v>1392.2932805699998</v>
      </c>
      <c r="DC79" s="829">
        <v>1449.2928940300003</v>
      </c>
      <c r="DD79" s="829">
        <v>1459.0777087399999</v>
      </c>
      <c r="DE79" s="829">
        <v>1437.7932687599998</v>
      </c>
      <c r="DF79" s="829">
        <v>1462.2774462000007</v>
      </c>
      <c r="DG79" s="364">
        <v>1461.4027438599996</v>
      </c>
      <c r="DH79" s="829">
        <v>1458.7611303200001</v>
      </c>
      <c r="DI79" s="846">
        <v>1433.6710182500003</v>
      </c>
      <c r="DJ79" s="829">
        <v>1417.8923384100003</v>
      </c>
      <c r="DK79" s="364">
        <v>1413.8714124700002</v>
      </c>
      <c r="DL79" s="829">
        <v>1411.1213432100001</v>
      </c>
      <c r="DM79" s="829">
        <v>1410.7143235400001</v>
      </c>
      <c r="DN79" s="364">
        <v>1410.9138412699999</v>
      </c>
      <c r="DO79" s="364">
        <v>1419.9307707400008</v>
      </c>
      <c r="DP79" s="364">
        <v>1419.9787304300005</v>
      </c>
      <c r="DQ79" s="364">
        <v>1420.0779958600001</v>
      </c>
      <c r="DR79" s="364">
        <v>1420.1627618499999</v>
      </c>
      <c r="DS79" s="291">
        <f t="shared" si="22"/>
        <v>9.4484383099998013</v>
      </c>
      <c r="DT79" s="641">
        <f t="shared" si="23"/>
        <v>0.66976269768710406</v>
      </c>
      <c r="DU79" s="819"/>
      <c r="DV79" s="537"/>
      <c r="DW79" s="559"/>
    </row>
    <row r="80" spans="1:127" ht="15" x14ac:dyDescent="0.25">
      <c r="A80" s="171"/>
      <c r="B80" s="1044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1">
        <v>2220.25694063234</v>
      </c>
      <c r="CM80" s="571">
        <v>1931.6248960533258</v>
      </c>
      <c r="CN80" s="571">
        <v>1592.1860312701972</v>
      </c>
      <c r="CO80" s="571">
        <v>1300.1141748268813</v>
      </c>
      <c r="CP80" s="356">
        <v>1281.3736431218465</v>
      </c>
      <c r="CQ80" s="356">
        <v>1136.314542796815</v>
      </c>
      <c r="CR80" s="571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9">
        <v>931.07927922380873</v>
      </c>
      <c r="CY80" s="571">
        <v>953.44481342968015</v>
      </c>
      <c r="CZ80" s="571">
        <v>719.77246639628038</v>
      </c>
      <c r="DA80" s="829">
        <v>588.43631149813018</v>
      </c>
      <c r="DB80" s="829">
        <v>695.32607513282937</v>
      </c>
      <c r="DC80" s="829">
        <v>1093.8536384083041</v>
      </c>
      <c r="DD80" s="829">
        <v>979.75623495089167</v>
      </c>
      <c r="DE80" s="829">
        <v>1107.15400927478</v>
      </c>
      <c r="DF80" s="829">
        <v>1372.3716342462233</v>
      </c>
      <c r="DG80" s="364">
        <v>1458.0266462960719</v>
      </c>
      <c r="DH80" s="829">
        <v>1373.6881419363253</v>
      </c>
      <c r="DI80" s="846">
        <v>1745.0621478848971</v>
      </c>
      <c r="DJ80" s="829">
        <v>1359.264733153756</v>
      </c>
      <c r="DK80" s="364">
        <v>1247.1981284628796</v>
      </c>
      <c r="DL80" s="829">
        <v>1489.5451869078379</v>
      </c>
      <c r="DM80" s="829">
        <v>1482.823853461957</v>
      </c>
      <c r="DN80" s="364">
        <v>1459.603205638942</v>
      </c>
      <c r="DO80" s="364">
        <v>1471.9656724874774</v>
      </c>
      <c r="DP80" s="364">
        <v>1454.9968392077278</v>
      </c>
      <c r="DQ80" s="364">
        <v>1441.9826168751451</v>
      </c>
      <c r="DR80" s="364">
        <v>1479.3515434549884</v>
      </c>
      <c r="DS80" s="291">
        <f t="shared" si="22"/>
        <v>-3.4723100069686552</v>
      </c>
      <c r="DT80" s="641">
        <f t="shared" si="23"/>
        <v>-0.23416874491611894</v>
      </c>
      <c r="DU80" s="819"/>
      <c r="DV80" s="537"/>
      <c r="DW80" s="559"/>
    </row>
    <row r="81" spans="1:127" x14ac:dyDescent="0.2">
      <c r="A81" s="171"/>
      <c r="B81" s="104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1">
        <v>1909.3393196264276</v>
      </c>
      <c r="CM81" s="571">
        <v>1593.1089967326493</v>
      </c>
      <c r="CN81" s="571">
        <v>1280.7466484310194</v>
      </c>
      <c r="CO81" s="571">
        <v>1063.6215468126422</v>
      </c>
      <c r="CP81" s="356">
        <v>1012.7287950083013</v>
      </c>
      <c r="CQ81" s="356">
        <v>847.88675013131649</v>
      </c>
      <c r="CR81" s="571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9">
        <v>644.2780789739254</v>
      </c>
      <c r="CY81" s="571">
        <v>590.55438300959258</v>
      </c>
      <c r="CZ81" s="571">
        <v>475.72348697017571</v>
      </c>
      <c r="DA81" s="829">
        <v>316.30798643986805</v>
      </c>
      <c r="DB81" s="829">
        <v>511.86206015620553</v>
      </c>
      <c r="DC81" s="829">
        <v>912.38476705678784</v>
      </c>
      <c r="DD81" s="829">
        <v>820.38625207627933</v>
      </c>
      <c r="DE81" s="829">
        <v>839.5737541827973</v>
      </c>
      <c r="DF81" s="829">
        <v>1121.8071245779902</v>
      </c>
      <c r="DG81" s="364">
        <v>1132.2951256880369</v>
      </c>
      <c r="DH81" s="829">
        <v>1038.9811377330486</v>
      </c>
      <c r="DI81" s="846">
        <v>1431.4625344711772</v>
      </c>
      <c r="DJ81" s="829">
        <v>752.71352969366251</v>
      </c>
      <c r="DK81" s="364">
        <v>700.91573135196404</v>
      </c>
      <c r="DL81" s="829">
        <v>954.51406036257254</v>
      </c>
      <c r="DM81" s="829">
        <v>973.57330971872091</v>
      </c>
      <c r="DN81" s="364">
        <v>954.18101348235314</v>
      </c>
      <c r="DO81" s="364">
        <v>978.18272690592062</v>
      </c>
      <c r="DP81" s="364">
        <v>968.57398476362255</v>
      </c>
      <c r="DQ81" s="364">
        <v>956.9477122295591</v>
      </c>
      <c r="DR81" s="364">
        <v>988.60203087962418</v>
      </c>
      <c r="DS81" s="291">
        <f t="shared" si="22"/>
        <v>15.028721160903274</v>
      </c>
      <c r="DT81" s="641">
        <f t="shared" si="23"/>
        <v>1.5436661020673759</v>
      </c>
      <c r="DU81" s="819"/>
      <c r="DV81" s="537"/>
      <c r="DW81" s="232"/>
    </row>
    <row r="82" spans="1:127" x14ac:dyDescent="0.2">
      <c r="A82" s="171"/>
      <c r="B82" s="1044"/>
      <c r="C82" s="13"/>
      <c r="D82" s="64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1">
        <v>92.935422740524885</v>
      </c>
      <c r="BV82" s="571">
        <v>79.706705539358666</v>
      </c>
      <c r="BW82" s="571">
        <v>113.9606413994169</v>
      </c>
      <c r="BX82" s="571">
        <v>173.06865889212824</v>
      </c>
      <c r="BY82" s="356">
        <v>220.79789518573196</v>
      </c>
      <c r="BZ82" s="571">
        <v>315.1693755955568</v>
      </c>
      <c r="CA82" s="571">
        <v>429.971752871901</v>
      </c>
      <c r="CB82" s="356">
        <v>467.53065003700283</v>
      </c>
      <c r="CC82" s="571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1">
        <v>310.91762100591262</v>
      </c>
      <c r="CM82" s="571">
        <v>338.5158993206764</v>
      </c>
      <c r="CN82" s="571">
        <v>311.43938283917777</v>
      </c>
      <c r="CO82" s="571">
        <v>236.49262801423913</v>
      </c>
      <c r="CP82" s="356">
        <v>268.64484811354515</v>
      </c>
      <c r="CQ82" s="356">
        <v>288.42779266549837</v>
      </c>
      <c r="CR82" s="571">
        <v>290.36773713824505</v>
      </c>
      <c r="CS82" s="356">
        <v>289.28824432438478</v>
      </c>
      <c r="CT82" s="571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9">
        <v>286.80120024988327</v>
      </c>
      <c r="CY82" s="571">
        <v>362.89043042008757</v>
      </c>
      <c r="CZ82" s="571">
        <v>244.04897942610469</v>
      </c>
      <c r="DA82" s="829">
        <v>272.12832505826219</v>
      </c>
      <c r="DB82" s="829">
        <v>183.46401497662384</v>
      </c>
      <c r="DC82" s="829">
        <v>181.4688713515161</v>
      </c>
      <c r="DD82" s="829">
        <v>159.36998287461233</v>
      </c>
      <c r="DE82" s="829">
        <v>267.58025509198274</v>
      </c>
      <c r="DF82" s="829">
        <v>250.56450966823303</v>
      </c>
      <c r="DG82" s="364">
        <v>325.73152060803494</v>
      </c>
      <c r="DH82" s="829">
        <v>334.70700420327682</v>
      </c>
      <c r="DI82" s="846">
        <v>313.59961341372002</v>
      </c>
      <c r="DJ82" s="829">
        <v>606.55120346009335</v>
      </c>
      <c r="DK82" s="364">
        <v>546.28239711091555</v>
      </c>
      <c r="DL82" s="829">
        <v>535.03112654526535</v>
      </c>
      <c r="DM82" s="829">
        <v>509.25054374323616</v>
      </c>
      <c r="DN82" s="364">
        <v>505.42219215658889</v>
      </c>
      <c r="DO82" s="364">
        <v>493.7829455815567</v>
      </c>
      <c r="DP82" s="364">
        <v>486.42285444410533</v>
      </c>
      <c r="DQ82" s="364">
        <v>485.03490464558615</v>
      </c>
      <c r="DR82" s="364">
        <v>490.74951257536424</v>
      </c>
      <c r="DS82" s="291">
        <f t="shared" si="22"/>
        <v>-18.501031167871929</v>
      </c>
      <c r="DT82" s="641">
        <f t="shared" si="23"/>
        <v>-3.6329919320027493</v>
      </c>
      <c r="DU82" s="819"/>
      <c r="DV82" s="537"/>
      <c r="DW82" s="232"/>
    </row>
    <row r="83" spans="1:127" ht="12.75" hidden="1" customHeight="1" outlineLevel="1" x14ac:dyDescent="0.2">
      <c r="A83" s="171"/>
      <c r="B83" s="1044"/>
      <c r="C83" s="13"/>
      <c r="D83" s="647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3">
        <v>0</v>
      </c>
      <c r="BV83" s="573">
        <v>0</v>
      </c>
      <c r="BW83" s="573">
        <v>0</v>
      </c>
      <c r="BX83" s="573">
        <v>0</v>
      </c>
      <c r="BY83" s="370">
        <v>0</v>
      </c>
      <c r="BZ83" s="573">
        <v>0</v>
      </c>
      <c r="CA83" s="573">
        <v>0</v>
      </c>
      <c r="CB83" s="370">
        <v>0</v>
      </c>
      <c r="CC83" s="573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3">
        <v>0</v>
      </c>
      <c r="CM83" s="573">
        <v>0</v>
      </c>
      <c r="CN83" s="573">
        <v>0</v>
      </c>
      <c r="CO83" s="573">
        <v>0</v>
      </c>
      <c r="CP83" s="370">
        <v>0</v>
      </c>
      <c r="CQ83" s="370">
        <v>0</v>
      </c>
      <c r="CR83" s="573">
        <v>0</v>
      </c>
      <c r="CS83" s="370">
        <v>0</v>
      </c>
      <c r="CT83" s="573">
        <v>0</v>
      </c>
      <c r="CU83" s="731">
        <v>0</v>
      </c>
      <c r="CV83" s="739">
        <v>0</v>
      </c>
      <c r="CW83" s="739">
        <v>0</v>
      </c>
      <c r="CX83" s="811">
        <v>0</v>
      </c>
      <c r="CY83" s="720">
        <v>0</v>
      </c>
      <c r="CZ83" s="720">
        <v>0</v>
      </c>
      <c r="DA83" s="811">
        <v>0</v>
      </c>
      <c r="DB83" s="811">
        <v>0</v>
      </c>
      <c r="DC83" s="811">
        <v>0</v>
      </c>
      <c r="DD83" s="811">
        <v>0</v>
      </c>
      <c r="DE83" s="811">
        <v>0</v>
      </c>
      <c r="DF83" s="811">
        <v>0</v>
      </c>
      <c r="DG83" s="625">
        <v>0</v>
      </c>
      <c r="DH83" s="811">
        <v>0</v>
      </c>
      <c r="DI83" s="979"/>
      <c r="DJ83" s="811"/>
      <c r="DK83" s="625"/>
      <c r="DL83" s="811"/>
      <c r="DM83" s="811"/>
      <c r="DN83" s="625"/>
      <c r="DO83" s="625"/>
      <c r="DP83" s="625"/>
      <c r="DQ83" s="625"/>
      <c r="DR83" s="625"/>
      <c r="DS83" s="291">
        <f t="shared" si="22"/>
        <v>0</v>
      </c>
      <c r="DT83" s="641" t="e">
        <f t="shared" si="23"/>
        <v>#DIV/0!</v>
      </c>
      <c r="DU83" s="819"/>
      <c r="DV83" s="226"/>
      <c r="DW83" s="232"/>
    </row>
    <row r="84" spans="1:127" collapsed="1" x14ac:dyDescent="0.2">
      <c r="A84" s="171"/>
      <c r="B84" s="1044"/>
      <c r="C84" s="15"/>
      <c r="D84" s="64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1">
        <v>13573.114459377099</v>
      </c>
      <c r="BV84" s="571">
        <v>13712.944790404583</v>
      </c>
      <c r="BW84" s="571">
        <v>13878.649407011209</v>
      </c>
      <c r="BX84" s="571">
        <v>14119.261717762945</v>
      </c>
      <c r="BY84" s="356">
        <v>14338.594124317628</v>
      </c>
      <c r="BZ84" s="571">
        <v>14312.482573794307</v>
      </c>
      <c r="CA84" s="356">
        <v>14405.718480896328</v>
      </c>
      <c r="CB84" s="356">
        <v>14588.720039625277</v>
      </c>
      <c r="CC84" s="571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1">
        <v>16904.033253274221</v>
      </c>
      <c r="CM84" s="571">
        <v>17024.362064989964</v>
      </c>
      <c r="CN84" s="571">
        <v>17274.723234137669</v>
      </c>
      <c r="CO84" s="571">
        <v>17572.208442031148</v>
      </c>
      <c r="CP84" s="356">
        <v>17826.270972530718</v>
      </c>
      <c r="CQ84" s="356">
        <v>18054.182071450366</v>
      </c>
      <c r="CR84" s="571">
        <v>18248.118652934692</v>
      </c>
      <c r="CS84" s="356">
        <v>18447.789238587986</v>
      </c>
      <c r="CT84" s="571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9">
        <v>19956.031683744965</v>
      </c>
      <c r="CY84" s="571">
        <v>20125.376786337147</v>
      </c>
      <c r="CZ84" s="571">
        <v>20362.9457089975</v>
      </c>
      <c r="DA84" s="829">
        <v>20645.021557426244</v>
      </c>
      <c r="DB84" s="829">
        <v>20892.752411059988</v>
      </c>
      <c r="DC84" s="829">
        <v>21076.400739627836</v>
      </c>
      <c r="DD84" s="829">
        <v>21250.61562164966</v>
      </c>
      <c r="DE84" s="829">
        <v>21512.136469046301</v>
      </c>
      <c r="DF84" s="829">
        <v>21768.12819098273</v>
      </c>
      <c r="DG84" s="364">
        <v>21960.405590329108</v>
      </c>
      <c r="DH84" s="829">
        <v>22160.116756152929</v>
      </c>
      <c r="DI84" s="846">
        <v>22375.716089765552</v>
      </c>
      <c r="DJ84" s="829">
        <v>22447.841663467887</v>
      </c>
      <c r="DK84" s="364">
        <v>22633.675907854631</v>
      </c>
      <c r="DL84" s="829">
        <v>22801.839563864833</v>
      </c>
      <c r="DM84" s="829">
        <v>22734.119573303607</v>
      </c>
      <c r="DN84" s="364">
        <v>22713.557296536845</v>
      </c>
      <c r="DO84" s="364">
        <v>22680.514220557256</v>
      </c>
      <c r="DP84" s="364">
        <v>22692.643749173872</v>
      </c>
      <c r="DQ84" s="364">
        <v>22725.613809698654</v>
      </c>
      <c r="DR84" s="364">
        <v>22752.861339306528</v>
      </c>
      <c r="DS84" s="291">
        <f t="shared" si="22"/>
        <v>18.741766002920485</v>
      </c>
      <c r="DT84" s="641">
        <f t="shared" si="23"/>
        <v>8.2438934758344296E-2</v>
      </c>
      <c r="DU84" s="819"/>
      <c r="DV84" s="623"/>
      <c r="DW84" s="232"/>
    </row>
    <row r="85" spans="1:127" ht="12.75" hidden="1" customHeight="1" x14ac:dyDescent="0.2">
      <c r="A85" s="171"/>
      <c r="B85" s="1044"/>
      <c r="C85" s="15"/>
      <c r="D85" s="64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2">
        <v>0.89306700227269586</v>
      </c>
      <c r="BV85" s="602">
        <v>0.8907639300056287</v>
      </c>
      <c r="BW85" s="602"/>
      <c r="BX85" s="602">
        <v>14119.261717762942</v>
      </c>
      <c r="BY85" s="357">
        <v>14356.693545617414</v>
      </c>
      <c r="BZ85" s="574"/>
      <c r="CA85" s="541">
        <v>14382.203768626488</v>
      </c>
      <c r="CB85" s="541"/>
      <c r="CC85" s="574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4"/>
      <c r="CM85" s="574"/>
      <c r="CN85" s="574">
        <v>14355.068793996428</v>
      </c>
      <c r="CO85" s="574"/>
      <c r="CP85" s="357"/>
      <c r="CQ85" s="357">
        <v>14355.068793996428</v>
      </c>
      <c r="CR85" s="602"/>
      <c r="CS85" s="357">
        <v>14355.068793996428</v>
      </c>
      <c r="CT85" s="602"/>
      <c r="CU85" s="732"/>
      <c r="CV85" s="732"/>
      <c r="CW85" s="742"/>
      <c r="CX85" s="815"/>
      <c r="CY85" s="721"/>
      <c r="CZ85" s="721"/>
      <c r="DA85" s="815"/>
      <c r="DB85" s="815"/>
      <c r="DC85" s="815"/>
      <c r="DD85" s="815"/>
      <c r="DE85" s="815"/>
      <c r="DF85" s="815"/>
      <c r="DG85" s="626"/>
      <c r="DH85" s="815"/>
      <c r="DI85" s="980"/>
      <c r="DJ85" s="815"/>
      <c r="DK85" s="626"/>
      <c r="DL85" s="815"/>
      <c r="DM85" s="815"/>
      <c r="DN85" s="626"/>
      <c r="DO85" s="626"/>
      <c r="DP85" s="626"/>
      <c r="DQ85" s="626"/>
      <c r="DR85" s="626"/>
      <c r="DS85" s="291">
        <f t="shared" si="22"/>
        <v>0</v>
      </c>
      <c r="DT85" s="641" t="e">
        <f t="shared" si="23"/>
        <v>#DIV/0!</v>
      </c>
      <c r="DU85" s="819"/>
      <c r="DV85" s="226"/>
      <c r="DW85" s="232"/>
    </row>
    <row r="86" spans="1:127" ht="13.5" thickBot="1" x14ac:dyDescent="0.25">
      <c r="A86" s="171"/>
      <c r="B86" s="1044"/>
      <c r="C86" s="36"/>
      <c r="D86" s="670" t="s">
        <v>166</v>
      </c>
      <c r="E86" s="671">
        <v>33.923918785321</v>
      </c>
      <c r="F86" s="672">
        <v>33.200648490561299</v>
      </c>
      <c r="G86" s="671">
        <v>32.3658133668266</v>
      </c>
      <c r="H86" s="671">
        <v>31.296237712804501</v>
      </c>
      <c r="I86" s="671">
        <v>30.640906479623901</v>
      </c>
      <c r="J86" s="671">
        <v>29.846292770951798</v>
      </c>
      <c r="K86" s="671">
        <v>30.0274606107347</v>
      </c>
      <c r="L86" s="671">
        <v>30.400688911449102</v>
      </c>
      <c r="M86" s="673">
        <v>31.2549151656142</v>
      </c>
      <c r="N86" s="671">
        <v>32.938494747107796</v>
      </c>
      <c r="O86" s="671">
        <v>34.672105151715201</v>
      </c>
      <c r="P86" s="674">
        <v>36.344614051327603</v>
      </c>
      <c r="Q86" s="671">
        <v>38.731167458055801</v>
      </c>
      <c r="R86" s="671">
        <v>40.108609650023197</v>
      </c>
      <c r="S86" s="675">
        <v>41.329034059016699</v>
      </c>
      <c r="T86" s="675">
        <v>42.449927673480801</v>
      </c>
      <c r="U86" s="675">
        <v>43.673647138997801</v>
      </c>
      <c r="V86" s="675">
        <v>44.9076327201387</v>
      </c>
      <c r="W86" s="675">
        <v>46.450800215728002</v>
      </c>
      <c r="X86" s="675">
        <v>48.459791889126102</v>
      </c>
      <c r="Y86" s="675">
        <v>50.105979499431697</v>
      </c>
      <c r="Z86" s="675">
        <v>51.793221338267301</v>
      </c>
      <c r="AA86" s="675">
        <v>53.542842879098302</v>
      </c>
      <c r="AB86" s="675">
        <v>55.312777993857203</v>
      </c>
      <c r="AC86" s="675">
        <v>56.3840052807194</v>
      </c>
      <c r="AD86" s="675">
        <v>57.4670226386949</v>
      </c>
      <c r="AE86" s="675">
        <v>58.532804094332697</v>
      </c>
      <c r="AF86" s="675">
        <v>59.910809444690003</v>
      </c>
      <c r="AG86" s="675">
        <v>60.906049597635501</v>
      </c>
      <c r="AH86" s="675">
        <v>61.533134037814499</v>
      </c>
      <c r="AI86" s="675">
        <v>62.708881410811301</v>
      </c>
      <c r="AJ86" s="675">
        <v>63.880107008626503</v>
      </c>
      <c r="AK86" s="675">
        <v>65.164866167848103</v>
      </c>
      <c r="AL86" s="675">
        <v>66.354198848628897</v>
      </c>
      <c r="AM86" s="675">
        <v>67.391996078884503</v>
      </c>
      <c r="AN86" s="676">
        <v>68.372858221029105</v>
      </c>
      <c r="AO86" s="675">
        <v>69.520683950960205</v>
      </c>
      <c r="AP86" s="675">
        <v>70.125348212986907</v>
      </c>
      <c r="AQ86" s="675">
        <v>70.851488082794603</v>
      </c>
      <c r="AR86" s="675">
        <v>71.791864465935902</v>
      </c>
      <c r="AS86" s="675">
        <v>72.156338900097097</v>
      </c>
      <c r="AT86" s="675">
        <v>73.140838662313399</v>
      </c>
      <c r="AU86" s="677">
        <v>74.168600453948201</v>
      </c>
      <c r="AV86" s="678">
        <v>75.323680214256697</v>
      </c>
      <c r="AW86" s="675">
        <v>76.352468803890702</v>
      </c>
      <c r="AX86" s="675">
        <v>77.3011459522357</v>
      </c>
      <c r="AY86" s="675">
        <v>78.351263889421404</v>
      </c>
      <c r="AZ86" s="675">
        <v>79.226915842217295</v>
      </c>
      <c r="BA86" s="675">
        <v>80.011224230787604</v>
      </c>
      <c r="BB86" s="675">
        <v>80.5815066680901</v>
      </c>
      <c r="BC86" s="675">
        <v>81.264309180162414</v>
      </c>
      <c r="BD86" s="675">
        <v>81.916084516792125</v>
      </c>
      <c r="BE86" s="675">
        <v>82.787649896932265</v>
      </c>
      <c r="BF86" s="675">
        <v>83.592013446293109</v>
      </c>
      <c r="BG86" s="675">
        <v>84.260859902898915</v>
      </c>
      <c r="BH86" s="675">
        <v>84.816080056027161</v>
      </c>
      <c r="BI86" s="675">
        <v>85.39383837534146</v>
      </c>
      <c r="BJ86" s="678">
        <v>85.882031127596861</v>
      </c>
      <c r="BK86" s="675">
        <v>86.519864098941341</v>
      </c>
      <c r="BL86" s="679">
        <v>87.060755190251697</v>
      </c>
      <c r="BM86" s="675">
        <v>87.611227558077658</v>
      </c>
      <c r="BN86" s="680">
        <v>88.028500760176001</v>
      </c>
      <c r="BO86" s="680">
        <v>88.352125637626941</v>
      </c>
      <c r="BP86" s="680">
        <v>88.833230097317028</v>
      </c>
      <c r="BQ86" s="680">
        <v>89.375880998251347</v>
      </c>
      <c r="BR86" s="680">
        <v>89.763733341557796</v>
      </c>
      <c r="BS86" s="681">
        <v>90.119374857428809</v>
      </c>
      <c r="BT86" s="680">
        <v>90.541176245161381</v>
      </c>
      <c r="BU86" s="682">
        <v>91.053132054846813</v>
      </c>
      <c r="BV86" s="682">
        <v>91.422384260821516</v>
      </c>
      <c r="BW86" s="682">
        <v>91.661444595219876</v>
      </c>
      <c r="BX86" s="682">
        <v>91.930801349358575</v>
      </c>
      <c r="BY86" s="680">
        <v>92.300000000000011</v>
      </c>
      <c r="BZ86" s="682">
        <v>92.37629948815453</v>
      </c>
      <c r="CA86" s="680">
        <v>92.497043282089834</v>
      </c>
      <c r="CB86" s="680">
        <v>92.823035009211395</v>
      </c>
      <c r="CC86" s="682">
        <v>93.163894536522278</v>
      </c>
      <c r="CD86" s="680">
        <v>93.448235157029117</v>
      </c>
      <c r="CE86" s="680">
        <v>93.737877461533884</v>
      </c>
      <c r="CF86" s="680">
        <v>94.048515289213313</v>
      </c>
      <c r="CG86" s="680">
        <v>94.285164837224315</v>
      </c>
      <c r="CH86" s="680">
        <v>94.52625462464222</v>
      </c>
      <c r="CI86" s="680">
        <v>94.787380557774384</v>
      </c>
      <c r="CJ86" s="680">
        <v>95.029088174397231</v>
      </c>
      <c r="CK86" s="680">
        <v>95.242489315264237</v>
      </c>
      <c r="CL86" s="682">
        <v>95.413562323955702</v>
      </c>
      <c r="CM86" s="682">
        <v>95.557402441518505</v>
      </c>
      <c r="CN86" s="682">
        <v>95.729690713536527</v>
      </c>
      <c r="CO86" s="682">
        <v>95.91696324286751</v>
      </c>
      <c r="CP86" s="680">
        <v>96.083559612490305</v>
      </c>
      <c r="CQ86" s="680">
        <v>96.25469022227</v>
      </c>
      <c r="CR86" s="682">
        <v>96.406967728057893</v>
      </c>
      <c r="CS86" s="680">
        <v>96.530773434076593</v>
      </c>
      <c r="CT86" s="682">
        <v>96.65471429791846</v>
      </c>
      <c r="CU86" s="680">
        <v>96.760845734772374</v>
      </c>
      <c r="CV86" s="680">
        <v>96.882883593746001</v>
      </c>
      <c r="CW86" s="680">
        <v>96.995489298414498</v>
      </c>
      <c r="CX86" s="680">
        <v>96.827091572334496</v>
      </c>
      <c r="CY86" s="682">
        <v>96.92681887891213</v>
      </c>
      <c r="CZ86" s="682">
        <v>97.037048436381596</v>
      </c>
      <c r="DA86" s="680">
        <v>97.128603545208577</v>
      </c>
      <c r="DB86" s="680">
        <v>97.203911380303438</v>
      </c>
      <c r="DC86" s="680">
        <v>97.309830457179046</v>
      </c>
      <c r="DD86" s="680">
        <v>97.370052016641807</v>
      </c>
      <c r="DE86" s="680">
        <v>97.468038139553101</v>
      </c>
      <c r="DF86" s="680">
        <v>97.543982541325121</v>
      </c>
      <c r="DG86" s="833">
        <v>97.616148950507736</v>
      </c>
      <c r="DH86" s="680">
        <v>97.699138589187214</v>
      </c>
      <c r="DI86" s="981">
        <v>97.782514621637958</v>
      </c>
      <c r="DJ86" s="919">
        <v>97.844457711975522</v>
      </c>
      <c r="DK86" s="1018">
        <v>97.899882784482401</v>
      </c>
      <c r="DL86" s="919">
        <v>97.959290821158206</v>
      </c>
      <c r="DM86" s="1030">
        <v>97.959627058442038</v>
      </c>
      <c r="DN86" s="993">
        <v>97.961323168580932</v>
      </c>
      <c r="DO86" s="993">
        <v>97.962768384204651</v>
      </c>
      <c r="DP86" s="993">
        <v>97.965094335045279</v>
      </c>
      <c r="DQ86" s="993">
        <v>97.966671244750842</v>
      </c>
      <c r="DR86" s="993">
        <v>97.970528124627293</v>
      </c>
      <c r="DS86" s="877">
        <f t="shared" si="22"/>
        <v>1.0901066185255104E-2</v>
      </c>
      <c r="DT86" s="878"/>
      <c r="DU86" s="819"/>
      <c r="DV86" s="713"/>
      <c r="DW86" s="232"/>
    </row>
    <row r="87" spans="1:127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3"/>
      <c r="CM87" s="583"/>
      <c r="CN87" s="583"/>
      <c r="CO87" s="583"/>
      <c r="CP87" s="153"/>
      <c r="CQ87" s="153"/>
      <c r="CR87" s="583"/>
      <c r="CS87" s="153"/>
      <c r="CT87" s="318"/>
      <c r="CU87" s="153"/>
      <c r="CV87" s="153"/>
      <c r="CW87" s="153"/>
      <c r="CX87" s="779"/>
      <c r="CY87" s="583"/>
      <c r="CZ87" s="583"/>
      <c r="DA87" s="779"/>
      <c r="DB87" s="779"/>
      <c r="DC87" s="779"/>
      <c r="DD87" s="779"/>
      <c r="DE87" s="779"/>
      <c r="DF87" s="779"/>
      <c r="DG87" s="268"/>
      <c r="DH87" s="779"/>
      <c r="DI87" s="303"/>
      <c r="DJ87" s="779"/>
      <c r="DK87" s="268"/>
      <c r="DL87" s="779"/>
      <c r="DM87" s="779"/>
      <c r="DN87" s="268"/>
      <c r="DO87" s="268"/>
      <c r="DP87" s="268"/>
      <c r="DQ87" s="268"/>
      <c r="DR87" s="268"/>
      <c r="DS87" s="477"/>
      <c r="DT87" s="642"/>
      <c r="DU87" s="417"/>
      <c r="DV87" s="714"/>
      <c r="DW87" s="232"/>
    </row>
    <row r="88" spans="1:127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4">
        <v>6.96</v>
      </c>
      <c r="CM88" s="584">
        <v>6.96</v>
      </c>
      <c r="CN88" s="584">
        <v>6.96</v>
      </c>
      <c r="CO88" s="584">
        <v>6.96</v>
      </c>
      <c r="CP88" s="616">
        <v>6.96</v>
      </c>
      <c r="CQ88" s="616">
        <v>6.96</v>
      </c>
      <c r="CR88" s="584">
        <v>6.96</v>
      </c>
      <c r="CS88" s="616">
        <v>6.96</v>
      </c>
      <c r="CT88" s="636">
        <v>6.96</v>
      </c>
      <c r="CU88" s="616">
        <v>6.96</v>
      </c>
      <c r="CV88" s="616">
        <v>6.96</v>
      </c>
      <c r="CW88" s="616">
        <v>6.96</v>
      </c>
      <c r="CX88" s="822">
        <v>6.96</v>
      </c>
      <c r="CY88" s="584">
        <v>6.96</v>
      </c>
      <c r="CZ88" s="584">
        <v>6.96</v>
      </c>
      <c r="DA88" s="822">
        <v>6.96</v>
      </c>
      <c r="DB88" s="822">
        <v>6.96</v>
      </c>
      <c r="DC88" s="822">
        <v>6.96</v>
      </c>
      <c r="DD88" s="822">
        <v>6.96</v>
      </c>
      <c r="DE88" s="822">
        <v>6.96</v>
      </c>
      <c r="DF88" s="822">
        <v>6.96</v>
      </c>
      <c r="DG88" s="628">
        <v>6.96</v>
      </c>
      <c r="DH88" s="822">
        <v>6.96</v>
      </c>
      <c r="DI88" s="756">
        <v>6.96</v>
      </c>
      <c r="DJ88" s="822">
        <f t="shared" ref="DJ88:DK88" si="24">+DJ89+0.1</f>
        <v>6.96</v>
      </c>
      <c r="DK88" s="628">
        <f t="shared" si="24"/>
        <v>6.96</v>
      </c>
      <c r="DL88" s="822">
        <f>+DL89+0.1</f>
        <v>6.96</v>
      </c>
      <c r="DM88" s="822">
        <f>+DM89+0.1</f>
        <v>6.96</v>
      </c>
      <c r="DN88" s="628">
        <f t="shared" ref="DN88:DP88" si="25">+DN89+0.1</f>
        <v>6.96</v>
      </c>
      <c r="DO88" s="628">
        <f t="shared" si="25"/>
        <v>6.96</v>
      </c>
      <c r="DP88" s="628">
        <f t="shared" si="25"/>
        <v>6.96</v>
      </c>
      <c r="DQ88" s="628">
        <f>+DQ89+0.1</f>
        <v>6.96</v>
      </c>
      <c r="DR88" s="628">
        <f>+DR89+0.1</f>
        <v>6.96</v>
      </c>
      <c r="DS88" s="291">
        <f>+DR88-DM88</f>
        <v>0</v>
      </c>
      <c r="DT88" s="641">
        <f>+(DR88/DM88-1)*100</f>
        <v>0</v>
      </c>
      <c r="DU88" s="417"/>
      <c r="DV88" s="226"/>
      <c r="DW88" s="232"/>
    </row>
    <row r="89" spans="1:127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4">
        <v>6.86</v>
      </c>
      <c r="CM89" s="584">
        <v>6.86</v>
      </c>
      <c r="CN89" s="584">
        <v>6.86</v>
      </c>
      <c r="CO89" s="584">
        <v>6.86</v>
      </c>
      <c r="CP89" s="616">
        <v>6.86</v>
      </c>
      <c r="CQ89" s="616">
        <v>6.86</v>
      </c>
      <c r="CR89" s="584">
        <v>6.86</v>
      </c>
      <c r="CS89" s="616">
        <v>6.86</v>
      </c>
      <c r="CT89" s="636">
        <v>6.86</v>
      </c>
      <c r="CU89" s="616">
        <v>6.86</v>
      </c>
      <c r="CV89" s="616">
        <v>6.86</v>
      </c>
      <c r="CW89" s="616">
        <v>6.86</v>
      </c>
      <c r="CX89" s="822">
        <v>6.86</v>
      </c>
      <c r="CY89" s="584">
        <v>6.86</v>
      </c>
      <c r="CZ89" s="584">
        <v>6.86</v>
      </c>
      <c r="DA89" s="822">
        <v>6.86</v>
      </c>
      <c r="DB89" s="822">
        <v>6.86</v>
      </c>
      <c r="DC89" s="822">
        <v>6.86</v>
      </c>
      <c r="DD89" s="822">
        <v>6.86</v>
      </c>
      <c r="DE89" s="822">
        <v>6.86</v>
      </c>
      <c r="DF89" s="822">
        <v>6.86</v>
      </c>
      <c r="DG89" s="628">
        <v>6.86</v>
      </c>
      <c r="DH89" s="822">
        <v>6.86</v>
      </c>
      <c r="DI89" s="756">
        <v>6.86</v>
      </c>
      <c r="DJ89" s="822">
        <v>6.86</v>
      </c>
      <c r="DK89" s="628">
        <v>6.86</v>
      </c>
      <c r="DL89" s="822">
        <v>6.86</v>
      </c>
      <c r="DM89" s="822">
        <v>6.86</v>
      </c>
      <c r="DN89" s="628">
        <v>6.86</v>
      </c>
      <c r="DO89" s="628">
        <v>6.86</v>
      </c>
      <c r="DP89" s="628">
        <v>6.86</v>
      </c>
      <c r="DQ89" s="628">
        <v>6.86</v>
      </c>
      <c r="DR89" s="628">
        <v>6.86</v>
      </c>
      <c r="DS89" s="291">
        <f>+DR89-DM89</f>
        <v>0</v>
      </c>
      <c r="DT89" s="641">
        <f>+(DR89/DM89-1)*100</f>
        <v>0</v>
      </c>
      <c r="DU89" s="417"/>
      <c r="DV89" s="226"/>
      <c r="DW89" s="232"/>
    </row>
    <row r="90" spans="1:127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5">
        <v>6.952462604510222</v>
      </c>
      <c r="CM90" s="585">
        <v>6.9512202734602377</v>
      </c>
      <c r="CN90" s="585">
        <v>6.9592452075042592</v>
      </c>
      <c r="CO90" s="585">
        <v>6.9417595905191449</v>
      </c>
      <c r="CP90" s="436">
        <v>6.9561415466695351</v>
      </c>
      <c r="CQ90" s="436">
        <v>6.9535010637392567</v>
      </c>
      <c r="CR90" s="585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1">
        <v>6.9593860078741097</v>
      </c>
      <c r="CY90" s="585">
        <v>6.9593805992713627</v>
      </c>
      <c r="CZ90" s="585">
        <v>6.9635480507625482</v>
      </c>
      <c r="DA90" s="821">
        <v>6.9704170683667899</v>
      </c>
      <c r="DB90" s="821">
        <v>6.9676184619311856</v>
      </c>
      <c r="DC90" s="821">
        <v>6.9648349629344244</v>
      </c>
      <c r="DD90" s="821">
        <v>6.9662115624589784</v>
      </c>
      <c r="DE90" s="821">
        <v>6.9651717592029092</v>
      </c>
      <c r="DF90" s="821">
        <v>6.9381323808668975</v>
      </c>
      <c r="DG90" s="518">
        <v>6.9700874105103772</v>
      </c>
      <c r="DH90" s="821">
        <v>6.9795989885282026</v>
      </c>
      <c r="DI90" s="520">
        <v>6.9309922951728309</v>
      </c>
      <c r="DJ90" s="822">
        <v>6.9608844582499874</v>
      </c>
      <c r="DK90" s="628">
        <v>6.9570535539722602</v>
      </c>
      <c r="DL90" s="822">
        <v>6.9414416815121101</v>
      </c>
      <c r="DM90" s="820">
        <v>6.9694660524529803</v>
      </c>
      <c r="DN90" s="995">
        <v>6.9577104742306517</v>
      </c>
      <c r="DO90" s="995">
        <v>6.9721642214942943</v>
      </c>
      <c r="DP90" s="995">
        <v>6.9689637876953157</v>
      </c>
      <c r="DQ90" s="995">
        <v>6.9619978308802839</v>
      </c>
      <c r="DR90" s="995">
        <v>6.9696334463700715</v>
      </c>
      <c r="DS90" s="291">
        <f>+DR90-DM90</f>
        <v>1.6739391709119644E-4</v>
      </c>
      <c r="DT90" s="641">
        <f>+(DR90/DM90-1)*100</f>
        <v>2.4018183865326392E-3</v>
      </c>
      <c r="DU90" s="623"/>
      <c r="DV90" s="226"/>
      <c r="DW90" s="232"/>
    </row>
    <row r="91" spans="1:127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1">
        <v>63.281839045123348</v>
      </c>
      <c r="CY91" s="821">
        <v>62.876582368571967</v>
      </c>
      <c r="CZ91" s="821">
        <v>64.086947336708903</v>
      </c>
      <c r="DA91" s="821">
        <v>64.555672245645439</v>
      </c>
      <c r="DB91" s="821">
        <v>64.847992166936791</v>
      </c>
      <c r="DC91" s="821">
        <v>64.557471287491552</v>
      </c>
      <c r="DD91" s="821">
        <v>64.925201033902368</v>
      </c>
      <c r="DE91" s="821">
        <v>65.258983005295292</v>
      </c>
      <c r="DF91" s="823">
        <v>64.183752906320009</v>
      </c>
      <c r="DG91" s="847">
        <v>63.703309847393342</v>
      </c>
      <c r="DH91" s="823">
        <v>64.644184996083496</v>
      </c>
      <c r="DI91" s="847">
        <v>64.62075164598005</v>
      </c>
      <c r="DJ91" s="823">
        <v>66.055557693106181</v>
      </c>
      <c r="DK91" s="847">
        <v>65.490085900401382</v>
      </c>
      <c r="DL91" s="823">
        <v>65.66101840035158</v>
      </c>
      <c r="DM91" s="1031"/>
      <c r="DN91" s="271"/>
      <c r="DO91" s="271"/>
      <c r="DP91" s="271"/>
      <c r="DQ91" s="271"/>
      <c r="DR91" s="271"/>
      <c r="DS91" s="854"/>
      <c r="DT91" s="641"/>
      <c r="DU91" s="417"/>
      <c r="DV91" s="226"/>
      <c r="DW91" s="232"/>
    </row>
    <row r="92" spans="1:127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9">
        <v>2.1086999999999998</v>
      </c>
      <c r="CN92" s="589">
        <v>2.1131500000000001</v>
      </c>
      <c r="CO92" s="589">
        <v>2.1182599999999998</v>
      </c>
      <c r="CP92" s="616">
        <v>2.1250800000000001</v>
      </c>
      <c r="CQ92" s="616">
        <v>2.1332800000000001</v>
      </c>
      <c r="CR92" s="584">
        <v>2.14045</v>
      </c>
      <c r="CS92" s="616">
        <v>2.1474099999999998</v>
      </c>
      <c r="CT92" s="636">
        <v>2.1535700000000002</v>
      </c>
      <c r="CU92" s="616">
        <v>2.15977</v>
      </c>
      <c r="CV92" s="616">
        <v>2.1659700000000002</v>
      </c>
      <c r="CW92" s="616">
        <v>2.1723699999999999</v>
      </c>
      <c r="CX92" s="822">
        <v>2.1796199999999999</v>
      </c>
      <c r="CY92" s="636">
        <v>2.1853400000000001</v>
      </c>
      <c r="CZ92" s="636">
        <v>2.1925599999999998</v>
      </c>
      <c r="DA92" s="822">
        <v>2.1982599999999999</v>
      </c>
      <c r="DB92" s="822">
        <v>2.2037100000000001</v>
      </c>
      <c r="DC92" s="756">
        <v>2.2068099999999999</v>
      </c>
      <c r="DD92" s="822">
        <v>2.2098200000000001</v>
      </c>
      <c r="DE92" s="822">
        <v>2.21407</v>
      </c>
      <c r="DF92" s="822">
        <v>2.2194699999999998</v>
      </c>
      <c r="DG92" s="628">
        <v>2.2259799999999998</v>
      </c>
      <c r="DH92" s="822">
        <v>2.2317800000000001</v>
      </c>
      <c r="DI92" s="756">
        <v>2.2366199999999998</v>
      </c>
      <c r="DJ92" s="822">
        <v>2.2418999999999998</v>
      </c>
      <c r="DK92" s="628">
        <v>2.2471199999999998</v>
      </c>
      <c r="DL92" s="822">
        <v>2.2520500000000001</v>
      </c>
      <c r="DM92" s="822">
        <v>2.2534700000000001</v>
      </c>
      <c r="DN92" s="628">
        <v>2.2540100000000001</v>
      </c>
      <c r="DO92" s="628">
        <v>2.2541899999999999</v>
      </c>
      <c r="DP92" s="628">
        <v>2.2543600000000001</v>
      </c>
      <c r="DQ92" s="628">
        <v>2.2545299999999999</v>
      </c>
      <c r="DR92" s="628">
        <v>2.2547000000000001</v>
      </c>
      <c r="DS92" s="854">
        <f>+DR92-DM92</f>
        <v>1.2300000000000644E-3</v>
      </c>
      <c r="DT92" s="641">
        <f>+(DR92/DM92-1)*100</f>
        <v>5.4582488340204627E-2</v>
      </c>
      <c r="DU92" s="417"/>
      <c r="DV92" s="537"/>
      <c r="DW92" s="232"/>
    </row>
    <row r="93" spans="1:127" ht="12.75" customHeight="1" thickBot="1" x14ac:dyDescent="0.25">
      <c r="A93" s="171"/>
      <c r="B93" s="9"/>
      <c r="C93" s="36"/>
      <c r="D93" s="59" t="s">
        <v>74</v>
      </c>
      <c r="E93" s="686">
        <v>1.4689700000000001</v>
      </c>
      <c r="F93" s="686">
        <v>1.4827999999999999</v>
      </c>
      <c r="G93" s="686">
        <v>1.4961100000000001</v>
      </c>
      <c r="H93" s="686">
        <v>1.5070300000000001</v>
      </c>
      <c r="I93" s="686">
        <v>1.51573</v>
      </c>
      <c r="J93" s="686">
        <v>1.52274</v>
      </c>
      <c r="K93" s="686">
        <v>1.5275399999999999</v>
      </c>
      <c r="L93" s="686">
        <v>1.5307299999999999</v>
      </c>
      <c r="M93" s="687">
        <v>1.5328900000000001</v>
      </c>
      <c r="N93" s="687">
        <v>1.5346900000000001</v>
      </c>
      <c r="O93" s="686">
        <v>1.53592</v>
      </c>
      <c r="P93" s="688">
        <v>1.5375399999999999</v>
      </c>
      <c r="Q93" s="689">
        <v>1.5375399999999999</v>
      </c>
      <c r="R93" s="689">
        <v>1.5379499999999999</v>
      </c>
      <c r="S93" s="690">
        <v>1.5380499999999999</v>
      </c>
      <c r="T93" s="690">
        <v>1.53826</v>
      </c>
      <c r="U93" s="690">
        <v>1.5389600000000001</v>
      </c>
      <c r="V93" s="690">
        <v>1.5403100000000001</v>
      </c>
      <c r="W93" s="690">
        <v>1.5420100000000001</v>
      </c>
      <c r="X93" s="691">
        <v>1.54366</v>
      </c>
      <c r="Y93" s="691">
        <v>1.5460499999999999</v>
      </c>
      <c r="Z93" s="691">
        <v>1.54915</v>
      </c>
      <c r="AA93" s="691">
        <v>1.55298</v>
      </c>
      <c r="AB93" s="691">
        <v>1.5579799999999999</v>
      </c>
      <c r="AC93" s="691">
        <v>1.5645100000000001</v>
      </c>
      <c r="AD93" s="691">
        <v>1.5729</v>
      </c>
      <c r="AE93" s="691">
        <v>1.5829800000000001</v>
      </c>
      <c r="AF93" s="691">
        <v>1.5949899999999999</v>
      </c>
      <c r="AG93" s="691">
        <v>1.60859</v>
      </c>
      <c r="AH93" s="691">
        <v>1.6227499999999999</v>
      </c>
      <c r="AI93" s="691">
        <v>1.6371</v>
      </c>
      <c r="AJ93" s="691">
        <v>1.65167</v>
      </c>
      <c r="AK93" s="691">
        <v>1.66629</v>
      </c>
      <c r="AL93" s="691">
        <v>1.6803900000000001</v>
      </c>
      <c r="AM93" s="691">
        <v>1.6939200000000001</v>
      </c>
      <c r="AN93" s="691">
        <v>1.70662</v>
      </c>
      <c r="AO93" s="691">
        <v>1.7183900000000001</v>
      </c>
      <c r="AP93" s="691">
        <v>1.7285999999999999</v>
      </c>
      <c r="AQ93" s="691">
        <v>1.73722</v>
      </c>
      <c r="AR93" s="691">
        <v>1.7443299999999999</v>
      </c>
      <c r="AS93" s="691">
        <v>1.7503299999999999</v>
      </c>
      <c r="AT93" s="691">
        <v>1.7562199999999999</v>
      </c>
      <c r="AU93" s="692">
        <v>1.7624200000000001</v>
      </c>
      <c r="AV93" s="690">
        <v>1.7689299999999999</v>
      </c>
      <c r="AW93" s="691">
        <v>1.7752600000000001</v>
      </c>
      <c r="AX93" s="691">
        <v>1.78156</v>
      </c>
      <c r="AY93" s="691">
        <v>1.7879700000000001</v>
      </c>
      <c r="AZ93" s="691">
        <v>1.79437</v>
      </c>
      <c r="BA93" s="691">
        <v>1.80078</v>
      </c>
      <c r="BB93" s="691">
        <v>1.8075000000000001</v>
      </c>
      <c r="BC93" s="691">
        <v>1.8145800000000001</v>
      </c>
      <c r="BD93" s="691">
        <v>1.82192</v>
      </c>
      <c r="BE93" s="691">
        <v>1.82942</v>
      </c>
      <c r="BF93" s="691">
        <v>1.8368599999999999</v>
      </c>
      <c r="BG93" s="691">
        <v>1.84416</v>
      </c>
      <c r="BH93" s="691">
        <v>1.8512900000000001</v>
      </c>
      <c r="BI93" s="691">
        <v>1.85884</v>
      </c>
      <c r="BJ93" s="690">
        <v>1.86754</v>
      </c>
      <c r="BK93" s="691">
        <v>1.8778900000000001</v>
      </c>
      <c r="BL93" s="693">
        <v>1.8890899999999999</v>
      </c>
      <c r="BM93" s="691">
        <v>1.8999299999999999</v>
      </c>
      <c r="BN93" s="692">
        <v>1.91005</v>
      </c>
      <c r="BO93" s="692">
        <v>1.91974</v>
      </c>
      <c r="BP93" s="692">
        <v>1.9292499999999999</v>
      </c>
      <c r="BQ93" s="692">
        <v>1.93885</v>
      </c>
      <c r="BR93" s="692">
        <v>1.9486699999999999</v>
      </c>
      <c r="BS93" s="694">
        <v>1.9587699999999999</v>
      </c>
      <c r="BT93" s="694">
        <v>1.96984</v>
      </c>
      <c r="BU93" s="694">
        <v>1.9815799999999999</v>
      </c>
      <c r="BV93" s="692">
        <v>1.9921800000000001</v>
      </c>
      <c r="BW93" s="692">
        <v>2.00021</v>
      </c>
      <c r="BX93" s="692">
        <v>2.00651</v>
      </c>
      <c r="BY93" s="692">
        <v>2.0132400000000001</v>
      </c>
      <c r="BZ93" s="692">
        <v>2.0213000000000001</v>
      </c>
      <c r="CA93" s="692">
        <v>2.0306600000000001</v>
      </c>
      <c r="CB93" s="692">
        <v>2.03986</v>
      </c>
      <c r="CC93" s="692">
        <v>2.04806</v>
      </c>
      <c r="CD93" s="692">
        <v>2.0552800000000002</v>
      </c>
      <c r="CE93" s="692">
        <v>2.0621800000000001</v>
      </c>
      <c r="CF93" s="692">
        <v>2.0679500000000002</v>
      </c>
      <c r="CG93" s="692">
        <v>2.0732599999999999</v>
      </c>
      <c r="CH93" s="692">
        <v>2.07856</v>
      </c>
      <c r="CI93" s="694">
        <v>2.0847600000000002</v>
      </c>
      <c r="CJ93" s="692">
        <v>2.0922800000000001</v>
      </c>
      <c r="CK93" s="695">
        <v>2.0922800000000001</v>
      </c>
      <c r="CL93" s="692">
        <v>2.1042399999999999</v>
      </c>
      <c r="CM93" s="692">
        <v>2.1086999999999998</v>
      </c>
      <c r="CN93" s="696">
        <v>2.1109290322580647</v>
      </c>
      <c r="CO93" s="696">
        <v>2.1157550000000005</v>
      </c>
      <c r="CP93" s="692">
        <v>2.1250800000000001</v>
      </c>
      <c r="CQ93" s="692">
        <v>2.1332800000000001</v>
      </c>
      <c r="CR93" s="692">
        <v>2.1409099999999999</v>
      </c>
      <c r="CS93" s="697">
        <v>2.1474099999999998</v>
      </c>
      <c r="CT93" s="698">
        <v>2.1535700000000002</v>
      </c>
      <c r="CU93" s="697">
        <v>2.15977</v>
      </c>
      <c r="CV93" s="697">
        <v>2.1659700000000002</v>
      </c>
      <c r="CW93" s="697">
        <v>2.17259</v>
      </c>
      <c r="CX93" s="697">
        <v>2.1796199999999999</v>
      </c>
      <c r="CY93" s="697">
        <v>2.1862599999999999</v>
      </c>
      <c r="CZ93" s="697">
        <v>2.1925599999999998</v>
      </c>
      <c r="DA93" s="697">
        <v>2.1986599999999998</v>
      </c>
      <c r="DB93" s="697">
        <v>2.2037100000000001</v>
      </c>
      <c r="DC93" s="697">
        <v>2.2068099999999999</v>
      </c>
      <c r="DD93" s="697">
        <v>2.2098200000000001</v>
      </c>
      <c r="DE93" s="697">
        <v>2.21407</v>
      </c>
      <c r="DF93" s="820">
        <v>2.2196699999999998</v>
      </c>
      <c r="DG93" s="848">
        <v>2.2259799999999998</v>
      </c>
      <c r="DH93" s="697">
        <v>2.2317800000000001</v>
      </c>
      <c r="DI93" s="982">
        <v>2.2366199999999998</v>
      </c>
      <c r="DJ93" s="982">
        <v>2.2418999999999998</v>
      </c>
      <c r="DK93" s="982">
        <v>2.2471199999999998</v>
      </c>
      <c r="DL93" s="697">
        <v>2.2523900000000001</v>
      </c>
      <c r="DM93" s="1031"/>
      <c r="DN93" s="271"/>
      <c r="DO93" s="271"/>
      <c r="DP93" s="271"/>
      <c r="DQ93" s="271"/>
      <c r="DR93" s="271"/>
      <c r="DS93" s="879"/>
      <c r="DT93" s="878"/>
      <c r="DU93" s="417"/>
      <c r="DV93" s="226"/>
      <c r="DW93" s="232"/>
    </row>
    <row r="94" spans="1:127" ht="7.5" customHeight="1" x14ac:dyDescent="0.2">
      <c r="A94" s="171"/>
      <c r="B94" s="398"/>
      <c r="C94" s="15"/>
      <c r="D94" s="683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4"/>
      <c r="BW94" s="684"/>
      <c r="BX94" s="684"/>
      <c r="BY94" s="404"/>
      <c r="BZ94" s="590"/>
      <c r="CA94" s="590"/>
      <c r="CB94" s="544"/>
      <c r="CC94" s="590"/>
      <c r="CD94" s="590"/>
      <c r="CE94" s="544"/>
      <c r="CF94" s="590"/>
      <c r="CG94" s="544"/>
      <c r="CH94" s="544"/>
      <c r="CI94" s="561"/>
      <c r="CJ94" s="544"/>
      <c r="CK94" s="561"/>
      <c r="CL94" s="544"/>
      <c r="CM94" s="590"/>
      <c r="CN94" s="590"/>
      <c r="CO94" s="590"/>
      <c r="CP94" s="544"/>
      <c r="CQ94" s="544"/>
      <c r="CR94" s="590"/>
      <c r="CS94" s="544"/>
      <c r="CT94" s="590"/>
      <c r="CU94" s="544"/>
      <c r="CV94" s="740"/>
      <c r="CW94" s="740"/>
      <c r="CX94" s="812"/>
      <c r="CY94" s="722"/>
      <c r="CZ94" s="722"/>
      <c r="DA94" s="812"/>
      <c r="DB94" s="812"/>
      <c r="DC94" s="812"/>
      <c r="DD94" s="812"/>
      <c r="DE94" s="812"/>
      <c r="DF94" s="812"/>
      <c r="DG94" s="685"/>
      <c r="DH94" s="812"/>
      <c r="DI94" s="983"/>
      <c r="DJ94" s="812"/>
      <c r="DK94" s="685"/>
      <c r="DL94" s="812"/>
      <c r="DM94" s="812"/>
      <c r="DN94" s="685"/>
      <c r="DO94" s="685"/>
      <c r="DP94" s="685"/>
      <c r="DQ94" s="685"/>
      <c r="DR94" s="685"/>
      <c r="DS94" s="477"/>
      <c r="DT94" s="642"/>
      <c r="DU94" s="417"/>
      <c r="DV94" s="226"/>
      <c r="DW94" s="232"/>
    </row>
    <row r="95" spans="1:127" ht="12.75" customHeight="1" thickBot="1" x14ac:dyDescent="0.25">
      <c r="A95" s="171"/>
      <c r="B95" s="1043"/>
      <c r="C95" s="708" t="s">
        <v>176</v>
      </c>
      <c r="D95" s="709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10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1">
        <v>2232.481405132653</v>
      </c>
      <c r="CJ95" s="522">
        <v>1974.48059843586</v>
      </c>
      <c r="CK95" s="711">
        <v>2105.7754171734696</v>
      </c>
      <c r="CL95" s="575">
        <v>1922.6725021763846</v>
      </c>
      <c r="CM95" s="575">
        <v>2132.0103277288626</v>
      </c>
      <c r="CN95" s="575">
        <v>2279.93837003207</v>
      </c>
      <c r="CO95" s="575">
        <v>2215.0520155247814</v>
      </c>
      <c r="CP95" s="575">
        <v>2052.3189872521862</v>
      </c>
      <c r="CQ95" s="575">
        <v>2082.9988126239068</v>
      </c>
      <c r="CR95" s="598">
        <v>1729.7286034110787</v>
      </c>
      <c r="CS95" s="575">
        <v>1635.7504012259476</v>
      </c>
      <c r="CT95" s="598">
        <v>1461.3539239766765</v>
      </c>
      <c r="CU95" s="734">
        <v>1532.86762846793</v>
      </c>
      <c r="CV95" s="734">
        <v>1654.1983506151603</v>
      </c>
      <c r="CW95" s="734">
        <v>1630.0918793236151</v>
      </c>
      <c r="CX95" s="734">
        <v>1743.4768551995933</v>
      </c>
      <c r="CY95" s="735">
        <v>1757.3066597370566</v>
      </c>
      <c r="CZ95" s="735">
        <v>1675.8152442170626</v>
      </c>
      <c r="DA95" s="734">
        <v>1662.2347816004676</v>
      </c>
      <c r="DB95" s="734">
        <v>1351.5887669826529</v>
      </c>
      <c r="DC95" s="734">
        <v>1211.6122636365451</v>
      </c>
      <c r="DD95" s="734">
        <v>1152.4621778297333</v>
      </c>
      <c r="DE95" s="734">
        <v>1083.2151444587359</v>
      </c>
      <c r="DF95" s="734">
        <v>1120.1232801412843</v>
      </c>
      <c r="DG95" s="834">
        <v>1084.7431516281645</v>
      </c>
      <c r="DH95" s="734">
        <v>1007.9865400698557</v>
      </c>
      <c r="DI95" s="984">
        <v>1023.2869370581952</v>
      </c>
      <c r="DJ95" s="870">
        <v>1029.8311168660698</v>
      </c>
      <c r="DK95" s="845">
        <v>992.01537736613113</v>
      </c>
      <c r="DL95" s="870">
        <v>952.53792036431764</v>
      </c>
      <c r="DM95" s="870">
        <v>966.94739446344317</v>
      </c>
      <c r="DN95" s="845">
        <v>966.94739446344317</v>
      </c>
      <c r="DO95" s="845">
        <v>966.94739446344317</v>
      </c>
      <c r="DP95" s="845">
        <v>966.94739446344317</v>
      </c>
      <c r="DQ95" s="845">
        <v>966.94739446344317</v>
      </c>
      <c r="DR95" s="845">
        <v>961.68619694740801</v>
      </c>
      <c r="DS95" s="853">
        <f>+DR95-DM95</f>
        <v>-5.2611975160351676</v>
      </c>
      <c r="DT95" s="641">
        <f>+(DR95/DM95-1)*100</f>
        <v>-0.54410379987162028</v>
      </c>
      <c r="DU95" s="623"/>
      <c r="DV95" s="537"/>
      <c r="DW95" s="232"/>
    </row>
    <row r="96" spans="1:127" x14ac:dyDescent="0.2">
      <c r="A96" s="171"/>
      <c r="B96" s="1043"/>
      <c r="C96" s="22" t="s">
        <v>13</v>
      </c>
      <c r="D96" s="647"/>
      <c r="E96" s="699"/>
      <c r="F96" s="699"/>
      <c r="G96" s="699"/>
      <c r="H96" s="699"/>
      <c r="I96" s="699"/>
      <c r="J96" s="699"/>
      <c r="K96" s="699"/>
      <c r="L96" s="699"/>
      <c r="M96" s="700"/>
      <c r="N96" s="701"/>
      <c r="O96" s="701"/>
      <c r="P96" s="702"/>
      <c r="Q96" s="701"/>
      <c r="R96" s="701"/>
      <c r="S96" s="703"/>
      <c r="T96" s="703"/>
      <c r="U96" s="703"/>
      <c r="V96" s="703"/>
      <c r="W96" s="703"/>
      <c r="X96" s="703"/>
      <c r="Y96" s="703"/>
      <c r="Z96" s="703"/>
      <c r="AA96" s="703"/>
      <c r="AB96" s="703"/>
      <c r="AC96" s="703"/>
      <c r="AD96" s="703"/>
      <c r="AE96" s="703"/>
      <c r="AF96" s="703"/>
      <c r="AG96" s="703"/>
      <c r="AH96" s="703"/>
      <c r="AI96" s="703"/>
      <c r="AJ96" s="703"/>
      <c r="AK96" s="703"/>
      <c r="AL96" s="703"/>
      <c r="AM96" s="703"/>
      <c r="AN96" s="703"/>
      <c r="AO96" s="703"/>
      <c r="AP96" s="703"/>
      <c r="AQ96" s="703"/>
      <c r="AR96" s="703"/>
      <c r="AS96" s="703"/>
      <c r="AT96" s="703"/>
      <c r="AU96" s="703"/>
      <c r="AV96" s="704"/>
      <c r="AW96" s="703"/>
      <c r="AX96" s="703"/>
      <c r="AY96" s="703"/>
      <c r="AZ96" s="703"/>
      <c r="BA96" s="703"/>
      <c r="BB96" s="703"/>
      <c r="BC96" s="703"/>
      <c r="BD96" s="703"/>
      <c r="BE96" s="703"/>
      <c r="BF96" s="703"/>
      <c r="BG96" s="703"/>
      <c r="BH96" s="703"/>
      <c r="BI96" s="703"/>
      <c r="BJ96" s="705"/>
      <c r="BK96" s="703"/>
      <c r="BL96" s="704"/>
      <c r="BM96" s="703"/>
      <c r="BN96" s="560"/>
      <c r="BO96" s="560"/>
      <c r="BP96" s="560"/>
      <c r="BQ96" s="560"/>
      <c r="BR96" s="560"/>
      <c r="BS96" s="706"/>
      <c r="BT96" s="560"/>
      <c r="BU96" s="560"/>
      <c r="BV96" s="707"/>
      <c r="BW96" s="707"/>
      <c r="BX96" s="707"/>
      <c r="BY96" s="560"/>
      <c r="BZ96" s="707"/>
      <c r="CA96" s="707"/>
      <c r="CB96" s="560"/>
      <c r="CC96" s="707"/>
      <c r="CD96" s="707"/>
      <c r="CE96" s="560"/>
      <c r="CF96" s="707"/>
      <c r="CG96" s="560"/>
      <c r="CH96" s="560"/>
      <c r="CI96" s="706"/>
      <c r="CJ96" s="560"/>
      <c r="CK96" s="707"/>
      <c r="CL96" s="707"/>
      <c r="CM96" s="707"/>
      <c r="CN96" s="707"/>
      <c r="CO96" s="707"/>
      <c r="CP96" s="560"/>
      <c r="CQ96" s="341"/>
      <c r="CR96" s="321"/>
      <c r="CS96" s="341"/>
      <c r="CT96" s="321"/>
      <c r="CU96" s="341"/>
      <c r="CV96" s="341"/>
      <c r="CW96" s="341"/>
      <c r="CX96" s="788"/>
      <c r="CY96" s="321"/>
      <c r="CZ96" s="321"/>
      <c r="DA96" s="788"/>
      <c r="DB96" s="788"/>
      <c r="DC96" s="788"/>
      <c r="DD96" s="788"/>
      <c r="DE96" s="788"/>
      <c r="DF96" s="788"/>
      <c r="DG96" s="319"/>
      <c r="DH96" s="788"/>
      <c r="DI96" s="985"/>
      <c r="DJ96" s="985"/>
      <c r="DK96" s="985"/>
      <c r="DL96" s="788"/>
      <c r="DM96" s="788"/>
      <c r="DN96" s="319"/>
      <c r="DO96" s="319"/>
      <c r="DP96" s="319"/>
      <c r="DQ96" s="319"/>
      <c r="DR96" s="319"/>
      <c r="DS96" s="479"/>
      <c r="DT96" s="321"/>
      <c r="DU96" s="417"/>
      <c r="DV96" s="226"/>
    </row>
    <row r="97" spans="1:126" ht="12.75" hidden="1" customHeight="1" x14ac:dyDescent="0.2">
      <c r="A97" s="171"/>
      <c r="B97" s="1043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9">
        <v>162.88445954558773</v>
      </c>
      <c r="CP97" s="599">
        <v>164.87580184759466</v>
      </c>
      <c r="CQ97" s="599">
        <v>164.086112747382</v>
      </c>
      <c r="CR97" s="599">
        <v>164.14097392796833</v>
      </c>
      <c r="CS97" s="599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89">
        <v>171.39097450929464</v>
      </c>
      <c r="DK97" s="1019"/>
      <c r="DL97" s="814"/>
      <c r="DM97" s="814"/>
      <c r="DN97" s="320"/>
      <c r="DO97" s="320"/>
      <c r="DP97" s="320"/>
      <c r="DQ97" s="320"/>
      <c r="DR97" s="320"/>
      <c r="DS97" s="480"/>
      <c r="DT97" s="912"/>
      <c r="DU97" s="417"/>
      <c r="DV97" s="226"/>
    </row>
    <row r="98" spans="1:126" x14ac:dyDescent="0.2">
      <c r="A98" s="171"/>
      <c r="B98" s="1043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600">
        <v>0.38868691871951633</v>
      </c>
      <c r="CP98" s="600">
        <v>1.2225489819976287</v>
      </c>
      <c r="CQ98" s="600">
        <v>-0.47895997554729952</v>
      </c>
      <c r="CR98" s="600">
        <v>3.3434383731667516E-2</v>
      </c>
      <c r="CS98" s="600">
        <v>0.12665088960615023</v>
      </c>
      <c r="CT98" s="637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68">
        <v>-0.12767242128135514</v>
      </c>
      <c r="DM98" s="814"/>
      <c r="DN98" s="320"/>
      <c r="DO98" s="320"/>
      <c r="DP98" s="320"/>
      <c r="DQ98" s="320"/>
      <c r="DR98" s="320"/>
      <c r="DS98" s="480"/>
      <c r="DT98" s="912"/>
      <c r="DU98" s="417"/>
      <c r="DV98" s="226"/>
    </row>
    <row r="99" spans="1:126" x14ac:dyDescent="0.2">
      <c r="A99" s="171"/>
      <c r="B99" s="1043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600">
        <v>1.5242488172805491</v>
      </c>
      <c r="CP99" s="600">
        <v>2.7654324876769554</v>
      </c>
      <c r="CQ99" s="600">
        <v>2.2732271973629148</v>
      </c>
      <c r="CR99" s="600">
        <v>2.3074216205988263</v>
      </c>
      <c r="CS99" s="600">
        <v>2.4369948802143382</v>
      </c>
      <c r="CT99" s="637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68">
        <v>0.49641861975548984</v>
      </c>
      <c r="DM99" s="814"/>
      <c r="DN99" s="320"/>
      <c r="DO99" s="320"/>
      <c r="DP99" s="320"/>
      <c r="DQ99" s="320"/>
      <c r="DR99" s="320"/>
      <c r="DS99" s="480"/>
      <c r="DT99" s="912"/>
      <c r="DU99" s="417"/>
      <c r="DV99" s="226"/>
    </row>
    <row r="100" spans="1:126" x14ac:dyDescent="0.2">
      <c r="A100" s="171"/>
      <c r="B100" s="1043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600">
        <v>4.1260050855985275</v>
      </c>
      <c r="CP100" s="600">
        <v>5.0150907181293558</v>
      </c>
      <c r="CQ100" s="600">
        <v>4.1558328482327767</v>
      </c>
      <c r="CR100" s="600">
        <v>3.5628652639903002</v>
      </c>
      <c r="CS100" s="600">
        <v>3.4863423799978088</v>
      </c>
      <c r="CT100" s="637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68">
        <v>2.7280740860542663</v>
      </c>
      <c r="DM100" s="814"/>
      <c r="DN100" s="320"/>
      <c r="DO100" s="320"/>
      <c r="DP100" s="320"/>
      <c r="DQ100" s="320"/>
      <c r="DR100" s="320"/>
      <c r="DS100" s="480"/>
      <c r="DT100" s="912"/>
      <c r="DU100" s="417"/>
      <c r="DV100" s="226"/>
    </row>
    <row r="101" spans="1:126" hidden="1" x14ac:dyDescent="0.2">
      <c r="A101" s="171"/>
      <c r="B101" s="1043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9">
        <v>291.7775917247609</v>
      </c>
      <c r="CP101" s="599">
        <v>292.62703216389184</v>
      </c>
      <c r="CQ101" s="599">
        <v>293.11145444390951</v>
      </c>
      <c r="CR101" s="599">
        <v>293.87569353746113</v>
      </c>
      <c r="CS101" s="599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89">
        <v>301.36886375764584</v>
      </c>
      <c r="DK101" s="989">
        <v>301.36886375764584</v>
      </c>
      <c r="DL101" s="1024">
        <v>301.36886375764584</v>
      </c>
      <c r="DM101" s="814"/>
      <c r="DN101" s="320"/>
      <c r="DO101" s="320"/>
      <c r="DP101" s="320"/>
      <c r="DQ101" s="320"/>
      <c r="DR101" s="320"/>
      <c r="DS101" s="480"/>
      <c r="DT101" s="912"/>
      <c r="DU101" s="417"/>
      <c r="DV101" s="226"/>
    </row>
    <row r="102" spans="1:126" x14ac:dyDescent="0.2">
      <c r="A102" s="171"/>
      <c r="B102" s="1043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1">
        <v>2.8589910423626769E-2</v>
      </c>
      <c r="CP102" s="601">
        <v>0.29112600255205329</v>
      </c>
      <c r="CQ102" s="601">
        <v>0.16554255990484421</v>
      </c>
      <c r="CR102" s="601">
        <v>0.26073327465196811</v>
      </c>
      <c r="CS102" s="601">
        <v>0.3425300593248719</v>
      </c>
      <c r="CT102" s="638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3">
        <v>-0.12754046640800942</v>
      </c>
      <c r="DM102" s="814"/>
      <c r="DN102" s="320"/>
      <c r="DO102" s="320"/>
      <c r="DP102" s="320"/>
      <c r="DQ102" s="320"/>
      <c r="DR102" s="320"/>
      <c r="DS102" s="480"/>
      <c r="DT102" s="912"/>
      <c r="DU102" s="417"/>
      <c r="DV102" s="226"/>
    </row>
    <row r="103" spans="1:126" x14ac:dyDescent="0.2">
      <c r="A103" s="171"/>
      <c r="B103" s="1043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1">
        <v>0.46814274572857251</v>
      </c>
      <c r="CP103" s="601">
        <v>0.76063163354251895</v>
      </c>
      <c r="CQ103" s="601">
        <v>0.92743336252496533</v>
      </c>
      <c r="CR103" s="601">
        <v>1.1905847645532708</v>
      </c>
      <c r="CS103" s="601">
        <v>1.5371929345784796</v>
      </c>
      <c r="CT103" s="638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3">
        <v>0.4311456530484703</v>
      </c>
      <c r="DM103" s="814"/>
      <c r="DN103" s="320"/>
      <c r="DO103" s="320"/>
      <c r="DP103" s="320"/>
      <c r="DQ103" s="320"/>
      <c r="DR103" s="320"/>
      <c r="DS103" s="480"/>
      <c r="DT103" s="912"/>
      <c r="DU103" s="417"/>
      <c r="DV103" s="226"/>
    </row>
    <row r="104" spans="1:126" x14ac:dyDescent="0.2">
      <c r="A104" s="171"/>
      <c r="B104" s="1043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1">
        <v>1.8267615798093217</v>
      </c>
      <c r="CP104" s="601">
        <v>2.2653301062257603</v>
      </c>
      <c r="CQ104" s="601">
        <v>2.141908220999067</v>
      </c>
      <c r="CR104" s="601">
        <v>2.0565018389795853</v>
      </c>
      <c r="CS104" s="601">
        <v>2.3129063497678404</v>
      </c>
      <c r="CT104" s="638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3">
        <v>1.4551004529747669</v>
      </c>
      <c r="DM104" s="814"/>
      <c r="DN104" s="320"/>
      <c r="DO104" s="320"/>
      <c r="DP104" s="320"/>
      <c r="DQ104" s="320"/>
      <c r="DR104" s="320"/>
      <c r="DS104" s="480"/>
      <c r="DT104" s="912"/>
      <c r="DU104" s="417"/>
      <c r="DV104" s="226"/>
    </row>
    <row r="105" spans="1:126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9">
        <v>4.48079426569769E-2</v>
      </c>
      <c r="DH105" s="849">
        <v>3.8998881692392504E-2</v>
      </c>
      <c r="DI105" s="849">
        <v>4.0480780127323923E-2</v>
      </c>
      <c r="DJ105" s="849">
        <v>3.2305878658164297E-2</v>
      </c>
      <c r="DK105" s="849">
        <v>0.47398617176823998</v>
      </c>
      <c r="DL105" s="849">
        <v>8.3417545718957403E-2</v>
      </c>
      <c r="DM105" s="814"/>
      <c r="DN105" s="320"/>
      <c r="DO105" s="320"/>
      <c r="DP105" s="320"/>
      <c r="DQ105" s="320"/>
      <c r="DR105" s="320"/>
      <c r="DS105" s="480"/>
      <c r="DT105" s="912"/>
      <c r="DU105" s="417"/>
      <c r="DV105" s="226"/>
    </row>
    <row r="106" spans="1:126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9">
        <v>-1.0555930425434199</v>
      </c>
      <c r="CU106" s="639">
        <v>-0.83628337220137405</v>
      </c>
      <c r="CV106" s="639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9">
        <v>-0.76280646201982705</v>
      </c>
      <c r="DH106" s="849">
        <v>2.3884189545370083</v>
      </c>
      <c r="DI106" s="849">
        <v>0.67906579981027448</v>
      </c>
      <c r="DJ106" s="849">
        <v>1.0268392318931501</v>
      </c>
      <c r="DK106" s="849">
        <v>-0.68294428907140803</v>
      </c>
      <c r="DL106" s="849">
        <v>1.72755918097045</v>
      </c>
      <c r="DM106" s="814"/>
      <c r="DN106" s="320"/>
      <c r="DO106" s="320"/>
      <c r="DP106" s="320"/>
      <c r="DQ106" s="320"/>
      <c r="DR106" s="320"/>
      <c r="DS106" s="480"/>
      <c r="DT106" s="912"/>
      <c r="DU106" s="417"/>
      <c r="DV106" s="226"/>
    </row>
    <row r="107" spans="1:126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9">
        <v>0.386745251297059</v>
      </c>
      <c r="CU107" s="639">
        <v>0.609251855609097</v>
      </c>
      <c r="CV107" s="639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9">
        <v>0.68379985777580898</v>
      </c>
      <c r="DH107" s="849">
        <v>3.8809615048946844</v>
      </c>
      <c r="DI107" s="849">
        <v>2.1466906656967311</v>
      </c>
      <c r="DJ107" s="849">
        <v>2.4995336813376698</v>
      </c>
      <c r="DK107" s="849">
        <v>0.76482620234155396</v>
      </c>
      <c r="DL107" s="849">
        <v>3.2104682069321102</v>
      </c>
      <c r="DM107" s="814"/>
      <c r="DN107" s="320"/>
      <c r="DO107" s="320"/>
      <c r="DP107" s="320"/>
      <c r="DQ107" s="320"/>
      <c r="DR107" s="320"/>
      <c r="DS107" s="480"/>
      <c r="DT107" s="912"/>
      <c r="DU107" s="417"/>
      <c r="DV107" s="226"/>
    </row>
    <row r="108" spans="1:126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40">
        <v>-1.33220929663457</v>
      </c>
      <c r="CU108" s="640">
        <v>-1.40344938405391</v>
      </c>
      <c r="CV108" s="640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50">
        <v>-1.39261745881798</v>
      </c>
      <c r="DH108" s="850">
        <v>-1.3983430562629517</v>
      </c>
      <c r="DI108" s="986">
        <v>-1.3968824494722032</v>
      </c>
      <c r="DJ108" s="986">
        <v>-1.4049398954604799</v>
      </c>
      <c r="DK108" s="986">
        <v>-0.96962758736219801</v>
      </c>
      <c r="DL108" s="986">
        <v>-1.35456259143216</v>
      </c>
      <c r="DM108" s="814"/>
      <c r="DN108" s="320"/>
      <c r="DO108" s="320"/>
      <c r="DP108" s="320"/>
      <c r="DQ108" s="320"/>
      <c r="DR108" s="320"/>
      <c r="DS108" s="917"/>
      <c r="DT108" s="918"/>
      <c r="DU108" s="417"/>
      <c r="DV108" s="226"/>
    </row>
    <row r="109" spans="1:126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8"/>
      <c r="CY109" s="321"/>
      <c r="CZ109" s="321"/>
      <c r="DA109" s="788"/>
      <c r="DB109" s="788"/>
      <c r="DC109" s="788"/>
      <c r="DD109" s="788"/>
      <c r="DE109" s="788"/>
      <c r="DF109" s="788"/>
      <c r="DG109" s="319"/>
      <c r="DH109" s="788"/>
      <c r="DI109" s="985"/>
      <c r="DJ109" s="788"/>
      <c r="DK109" s="319"/>
      <c r="DL109" s="788"/>
      <c r="DM109" s="788"/>
      <c r="DN109" s="319"/>
      <c r="DO109" s="319"/>
      <c r="DP109" s="319"/>
      <c r="DQ109" s="319"/>
      <c r="DR109" s="319"/>
      <c r="DS109" s="481"/>
      <c r="DT109" s="419"/>
      <c r="DU109" s="417"/>
      <c r="DV109" s="226"/>
    </row>
    <row r="110" spans="1:126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3">
        <v>2.5</v>
      </c>
      <c r="CO110" s="593">
        <v>2.5</v>
      </c>
      <c r="CP110" s="617">
        <v>2.5</v>
      </c>
      <c r="CQ110" s="617">
        <v>2.5</v>
      </c>
      <c r="CR110" s="593">
        <v>2.5</v>
      </c>
      <c r="CS110" s="617">
        <v>2.5</v>
      </c>
      <c r="CT110" s="557">
        <v>2.5</v>
      </c>
      <c r="CU110" s="617">
        <v>2.5</v>
      </c>
      <c r="CV110" s="617">
        <v>2.5</v>
      </c>
      <c r="CW110" s="617">
        <v>2.5</v>
      </c>
      <c r="CX110" s="806">
        <v>2.5</v>
      </c>
      <c r="CY110" s="593">
        <v>2.5</v>
      </c>
      <c r="CZ110" s="593">
        <v>2.5</v>
      </c>
      <c r="DA110" s="806">
        <v>1.5</v>
      </c>
      <c r="DB110" s="806">
        <v>1.5</v>
      </c>
      <c r="DC110" s="806">
        <v>2.5</v>
      </c>
      <c r="DD110" s="806">
        <v>2.5</v>
      </c>
      <c r="DE110" s="806">
        <v>2.5</v>
      </c>
      <c r="DF110" s="806">
        <v>2.5</v>
      </c>
      <c r="DG110" s="596">
        <v>2.5</v>
      </c>
      <c r="DH110" s="806">
        <v>2.5</v>
      </c>
      <c r="DI110" s="987">
        <v>2.5</v>
      </c>
      <c r="DJ110" s="806">
        <v>2.5</v>
      </c>
      <c r="DK110" s="596">
        <v>2.5</v>
      </c>
      <c r="DL110" s="806">
        <v>2.5</v>
      </c>
      <c r="DM110" s="806">
        <v>2.5</v>
      </c>
      <c r="DN110" s="596">
        <v>2.5</v>
      </c>
      <c r="DO110" s="596">
        <v>2.5</v>
      </c>
      <c r="DP110" s="596">
        <v>2.5</v>
      </c>
      <c r="DQ110" s="596">
        <v>2.5</v>
      </c>
      <c r="DR110" s="596">
        <v>2.5</v>
      </c>
      <c r="DS110" s="291"/>
      <c r="DT110" s="881"/>
      <c r="DU110" s="417"/>
      <c r="DV110" s="226"/>
    </row>
    <row r="111" spans="1:126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8">
        <v>4</v>
      </c>
      <c r="CQ111" s="618">
        <v>4</v>
      </c>
      <c r="CR111" s="558">
        <v>4</v>
      </c>
      <c r="CS111" s="618">
        <v>4</v>
      </c>
      <c r="CT111" s="558">
        <v>4</v>
      </c>
      <c r="CU111" s="618">
        <v>4</v>
      </c>
      <c r="CV111" s="618">
        <v>4</v>
      </c>
      <c r="CW111" s="618">
        <v>4</v>
      </c>
      <c r="CX111" s="618">
        <v>4</v>
      </c>
      <c r="CY111" s="558">
        <v>4</v>
      </c>
      <c r="CZ111" s="558">
        <v>4</v>
      </c>
      <c r="DA111" s="618">
        <v>4</v>
      </c>
      <c r="DB111" s="618">
        <v>4</v>
      </c>
      <c r="DC111" s="618">
        <v>4</v>
      </c>
      <c r="DD111" s="618">
        <v>4</v>
      </c>
      <c r="DE111" s="618">
        <v>4</v>
      </c>
      <c r="DF111" s="618">
        <v>4</v>
      </c>
      <c r="DG111" s="835">
        <v>4</v>
      </c>
      <c r="DH111" s="618">
        <v>4</v>
      </c>
      <c r="DI111" s="988">
        <v>4</v>
      </c>
      <c r="DJ111" s="618">
        <v>4</v>
      </c>
      <c r="DK111" s="835">
        <v>4</v>
      </c>
      <c r="DL111" s="618">
        <v>4</v>
      </c>
      <c r="DM111" s="1032">
        <v>4</v>
      </c>
      <c r="DN111" s="835">
        <v>4</v>
      </c>
      <c r="DO111" s="994">
        <v>4</v>
      </c>
      <c r="DP111" s="994">
        <v>4</v>
      </c>
      <c r="DQ111" s="969">
        <v>4</v>
      </c>
      <c r="DR111" s="969">
        <v>4</v>
      </c>
      <c r="DS111" s="879"/>
      <c r="DT111" s="882"/>
      <c r="DU111" s="417"/>
      <c r="DV111" s="226"/>
    </row>
    <row r="112" spans="1:126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242"/>
      <c r="DT112" s="242"/>
      <c r="DU112" s="306"/>
      <c r="DV112" s="226"/>
    </row>
    <row r="113" spans="3:126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1050"/>
      <c r="DT113" s="1050"/>
      <c r="DU113" s="306"/>
      <c r="DV113" s="226"/>
    </row>
    <row r="114" spans="3:126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43"/>
      <c r="DT114" s="244"/>
      <c r="DU114" s="306"/>
      <c r="DV114" s="226"/>
    </row>
    <row r="115" spans="3:126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43"/>
      <c r="DT115" s="244"/>
      <c r="DU115" s="306"/>
      <c r="DV115" s="226"/>
    </row>
    <row r="116" spans="3:126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43"/>
      <c r="DT116" s="244"/>
      <c r="DU116" s="306"/>
      <c r="DV116" s="226"/>
    </row>
    <row r="117" spans="3:126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43"/>
      <c r="DT117" s="242"/>
      <c r="DU117" s="306"/>
      <c r="DV117" s="226"/>
    </row>
    <row r="118" spans="3:126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2"/>
      <c r="DJ118" s="592"/>
      <c r="DK118" s="592"/>
      <c r="DL118" s="592"/>
      <c r="DM118" s="592"/>
      <c r="DN118" s="592"/>
      <c r="DO118" s="592"/>
      <c r="DP118" s="592"/>
      <c r="DQ118" s="592"/>
      <c r="DR118" s="592"/>
      <c r="DS118" s="242"/>
      <c r="DT118" s="242"/>
      <c r="DU118" s="306"/>
      <c r="DV118" s="226"/>
    </row>
    <row r="119" spans="3:126" ht="13.5" customHeight="1" x14ac:dyDescent="0.25">
      <c r="C119" s="6">
        <v>2</v>
      </c>
      <c r="D119" s="1" t="s">
        <v>33</v>
      </c>
      <c r="DI119" s="591"/>
      <c r="DJ119" s="591"/>
      <c r="DK119" s="591"/>
      <c r="DL119" s="591"/>
      <c r="DM119" s="591"/>
      <c r="DN119" s="591"/>
      <c r="DO119" s="591"/>
      <c r="DP119" s="591"/>
      <c r="DQ119" s="591"/>
      <c r="DR119" s="591"/>
      <c r="DS119" s="242"/>
      <c r="DT119" s="242"/>
      <c r="DU119" s="306"/>
      <c r="DV119" s="226"/>
    </row>
    <row r="120" spans="3:126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1"/>
      <c r="DJ120" s="591"/>
      <c r="DK120" s="591"/>
      <c r="DL120" s="591"/>
      <c r="DM120" s="591"/>
      <c r="DN120" s="591"/>
      <c r="DO120" s="591"/>
      <c r="DP120" s="591"/>
      <c r="DQ120" s="591"/>
      <c r="DR120" s="591"/>
      <c r="DS120" s="242"/>
      <c r="DT120" s="242"/>
      <c r="DU120" s="306"/>
      <c r="DV120" s="226"/>
    </row>
    <row r="121" spans="3:126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1"/>
      <c r="DJ121" s="591"/>
      <c r="DK121" s="591"/>
      <c r="DL121" s="591"/>
      <c r="DM121" s="591"/>
      <c r="DN121" s="591"/>
      <c r="DO121" s="591"/>
      <c r="DP121" s="591"/>
      <c r="DQ121" s="591"/>
      <c r="DR121" s="591"/>
      <c r="DS121" s="242"/>
      <c r="DT121" s="242"/>
      <c r="DU121" s="306"/>
      <c r="DV121" s="226"/>
    </row>
    <row r="122" spans="3:126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1"/>
      <c r="DJ122" s="591"/>
      <c r="DK122" s="591"/>
      <c r="DL122" s="591"/>
      <c r="DM122" s="591"/>
      <c r="DN122" s="591"/>
      <c r="DO122" s="591"/>
      <c r="DP122" s="591"/>
      <c r="DQ122" s="591"/>
      <c r="DR122" s="591"/>
      <c r="DS122" s="242"/>
      <c r="DT122" s="242"/>
      <c r="DU122" s="306"/>
      <c r="DV122" s="226"/>
    </row>
    <row r="123" spans="3:126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306"/>
      <c r="DV123" s="226"/>
    </row>
    <row r="124" spans="3:126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306"/>
      <c r="DV124" s="226"/>
    </row>
    <row r="125" spans="3:126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306"/>
      <c r="DV125" s="226"/>
    </row>
    <row r="126" spans="3:126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306"/>
      <c r="DV126" s="226"/>
    </row>
    <row r="127" spans="3:126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306"/>
      <c r="DV127" s="226"/>
    </row>
    <row r="128" spans="3:126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306"/>
      <c r="DV128" s="226"/>
    </row>
    <row r="129" spans="3:126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306"/>
      <c r="DV129" s="226"/>
    </row>
    <row r="130" spans="3:126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306"/>
      <c r="DV130" s="226"/>
    </row>
    <row r="131" spans="3:126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306"/>
      <c r="DV131" s="226"/>
    </row>
    <row r="132" spans="3:126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</row>
    <row r="133" spans="3:126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</row>
    <row r="134" spans="3:126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</row>
    <row r="135" spans="3:126" ht="14.25" x14ac:dyDescent="0.25">
      <c r="C135" s="838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</row>
    <row r="136" spans="3:126" ht="14.25" x14ac:dyDescent="0.25">
      <c r="C136" s="838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</row>
    <row r="137" spans="3:126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</row>
    <row r="138" spans="3:126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</row>
    <row r="139" spans="3:126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</row>
    <row r="140" spans="3:126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</row>
    <row r="141" spans="3:126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</row>
    <row r="142" spans="3:126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</row>
    <row r="143" spans="3:126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</row>
    <row r="144" spans="3:126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</row>
    <row r="145" spans="3:124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</row>
    <row r="146" spans="3:124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</row>
    <row r="147" spans="3:124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</row>
    <row r="148" spans="3:124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</row>
    <row r="149" spans="3:124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</row>
    <row r="150" spans="3:124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</row>
    <row r="151" spans="3:124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</row>
    <row r="152" spans="3:124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</row>
    <row r="153" spans="3:124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</row>
    <row r="154" spans="3:124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</row>
    <row r="155" spans="3:124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</row>
    <row r="156" spans="3:124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</row>
    <row r="157" spans="3:124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</row>
    <row r="158" spans="3:124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</row>
    <row r="159" spans="3:124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</row>
    <row r="160" spans="3:124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</row>
    <row r="161" spans="3:124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</row>
    <row r="162" spans="3:124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</row>
    <row r="163" spans="3:124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</row>
    <row r="164" spans="3:124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</row>
    <row r="165" spans="3:124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</row>
    <row r="166" spans="3:124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</row>
    <row r="167" spans="3:124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</row>
    <row r="168" spans="3:124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</row>
    <row r="169" spans="3:124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</row>
    <row r="170" spans="3:124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</row>
    <row r="171" spans="3:124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</row>
    <row r="172" spans="3:124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</row>
    <row r="173" spans="3:124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</row>
    <row r="174" spans="3:124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</row>
    <row r="175" spans="3:124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</row>
    <row r="176" spans="3:124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</row>
    <row r="177" spans="3:124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</row>
    <row r="178" spans="3:124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</row>
    <row r="179" spans="3:124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</row>
    <row r="180" spans="3:124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</row>
    <row r="181" spans="3:124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</row>
    <row r="182" spans="3:124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</row>
    <row r="183" spans="3:124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</row>
    <row r="184" spans="3:124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</row>
    <row r="185" spans="3:124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</row>
    <row r="186" spans="3:124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</row>
    <row r="187" spans="3:124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</row>
    <row r="188" spans="3:124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</row>
    <row r="189" spans="3:124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</row>
    <row r="190" spans="3:124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</row>
    <row r="191" spans="3:124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</row>
    <row r="192" spans="3:124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</row>
    <row r="193" spans="3:124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</row>
    <row r="194" spans="3:124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</row>
    <row r="195" spans="3:124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</row>
    <row r="196" spans="3:124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</row>
    <row r="197" spans="3:124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</row>
    <row r="198" spans="3:124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</row>
    <row r="199" spans="3:124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</row>
    <row r="200" spans="3:124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</row>
    <row r="201" spans="3:124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</row>
    <row r="202" spans="3:124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</row>
    <row r="203" spans="3:124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</row>
    <row r="204" spans="3:124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</row>
    <row r="205" spans="3:124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</row>
    <row r="206" spans="3:124" x14ac:dyDescent="0.2">
      <c r="E206" s="104"/>
      <c r="F206" s="104"/>
      <c r="G206" s="104"/>
      <c r="H206" s="104"/>
      <c r="I206" s="104"/>
      <c r="J206" s="104"/>
      <c r="K206" s="104"/>
    </row>
    <row r="207" spans="3:124" x14ac:dyDescent="0.2">
      <c r="E207" s="104"/>
      <c r="F207" s="104"/>
      <c r="G207" s="104"/>
      <c r="H207" s="104"/>
      <c r="I207" s="104"/>
      <c r="J207" s="104"/>
      <c r="K207" s="104"/>
    </row>
    <row r="208" spans="3:124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0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S113:D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S3:D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L3:DL4"/>
    <mergeCell ref="DN3:DR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</mergeCells>
  <phoneticPr fontId="0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123" scale="37" orientation="portrait" r:id="rId1"/>
  <headerFooter alignWithMargins="0"/>
  <ignoredErrors>
    <ignoredError sqref="DS7:DS93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J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R6" sqref="D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5" customWidth="1"/>
    <col min="112" max="112" width="8.85546875" style="760" customWidth="1"/>
    <col min="113" max="119" width="8.85546875" style="839" customWidth="1"/>
    <col min="121" max="122" width="11.42578125" style="839"/>
    <col min="123" max="140" width="11.42578125" style="169"/>
  </cols>
  <sheetData>
    <row r="2" spans="3:132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7"/>
      <c r="DH2" s="787"/>
      <c r="DI2" s="787"/>
      <c r="DJ2" s="787"/>
      <c r="DK2" s="787"/>
      <c r="DL2" s="787"/>
      <c r="DM2" s="787"/>
      <c r="DN2" s="787"/>
      <c r="DO2" s="787"/>
      <c r="DP2" s="8"/>
      <c r="DQ2" s="921"/>
      <c r="DR2" s="921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3:13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3"/>
      <c r="DH3" s="763"/>
      <c r="DI3" s="841"/>
      <c r="DJ3" s="921"/>
      <c r="DK3" s="921"/>
      <c r="DL3" s="921"/>
      <c r="DM3" s="921"/>
      <c r="DN3" s="921"/>
      <c r="DO3" s="921"/>
      <c r="DP3" s="8"/>
      <c r="DQ3" s="921"/>
      <c r="DR3" s="921"/>
      <c r="DS3" s="166"/>
      <c r="DT3" s="166"/>
      <c r="DU3" s="166"/>
      <c r="DV3" s="166"/>
      <c r="DW3" s="166"/>
      <c r="DX3" s="166"/>
      <c r="DY3" s="166"/>
      <c r="DZ3" s="166"/>
      <c r="EA3" s="166"/>
      <c r="EB3" s="166"/>
    </row>
    <row r="4" spans="3:132" ht="13.5" customHeight="1" thickBot="1" x14ac:dyDescent="0.25">
      <c r="C4" s="11"/>
      <c r="D4" s="1046" t="str">
        <f>+entero!D3</f>
        <v>V   A   R   I   A   B   L   E   S     b/</v>
      </c>
      <c r="E4" s="1048" t="str">
        <f>+entero!E3</f>
        <v>2008                          A  fines de Dic*</v>
      </c>
      <c r="F4" s="1048" t="str">
        <f>+entero!F3</f>
        <v>2009                          A  fines de Ene*</v>
      </c>
      <c r="G4" s="1048" t="str">
        <f>+entero!G3</f>
        <v>2009                          A  fines de Feb*</v>
      </c>
      <c r="H4" s="1048" t="str">
        <f>+entero!H3</f>
        <v>2009                          A  fines de Mar*</v>
      </c>
      <c r="I4" s="1048" t="str">
        <f>+entero!I3</f>
        <v>2009                          A  fines de adr*</v>
      </c>
      <c r="J4" s="1048" t="str">
        <f>+entero!J3</f>
        <v>2009                          A  fines de May*</v>
      </c>
      <c r="K4" s="1048" t="str">
        <f>+entero!K3</f>
        <v>2009                          A  fines de Jun*</v>
      </c>
      <c r="L4" s="1048" t="str">
        <f>+entero!L3</f>
        <v>2009                          A  fines de Jul*</v>
      </c>
      <c r="M4" s="1048" t="str">
        <f>+entero!M3</f>
        <v>2009                          A  fines de Ago*</v>
      </c>
      <c r="N4" s="1048" t="str">
        <f>+entero!N3</f>
        <v>2009                          A  fines de Sep*</v>
      </c>
      <c r="O4" s="1048" t="str">
        <f>+entero!O3</f>
        <v>2009                          A  fines de Oct*</v>
      </c>
      <c r="P4" s="1048" t="str">
        <f>+entero!P3</f>
        <v>2009                          A  fines de Nov*</v>
      </c>
      <c r="Q4" s="1048" t="str">
        <f>+entero!Q3</f>
        <v>2009                          A  fines de Dic*</v>
      </c>
      <c r="R4" s="1048" t="str">
        <f>+entero!R3</f>
        <v>2010                          A  fines de Ene*</v>
      </c>
      <c r="S4" s="1048" t="str">
        <f>+entero!S3</f>
        <v>2010                          A  fines de Feb*</v>
      </c>
      <c r="T4" s="1048" t="str">
        <f>+entero!T3</f>
        <v>2010                          A  fines de Mar*</v>
      </c>
      <c r="U4" s="1048" t="str">
        <f>+entero!U3</f>
        <v>2010                          A  fines de adr*</v>
      </c>
      <c r="V4" s="1048" t="str">
        <f>+entero!V3</f>
        <v>2010                          A  fines de May*</v>
      </c>
      <c r="W4" s="1048" t="str">
        <f>+entero!W3</f>
        <v>2010                          A  fines de Jun*</v>
      </c>
      <c r="X4" s="1048" t="str">
        <f>+entero!X3</f>
        <v>2010                          A  fines de Jul*</v>
      </c>
      <c r="Y4" s="1048" t="str">
        <f>+entero!Y3</f>
        <v>2010                          A  fines de Ago*</v>
      </c>
      <c r="Z4" s="1048" t="str">
        <f>+entero!Z3</f>
        <v>2010                          A  fines de Sep*</v>
      </c>
      <c r="AA4" s="1048" t="str">
        <f>+entero!AA3</f>
        <v>2010                          A  fines de Oct*</v>
      </c>
      <c r="AB4" s="1048" t="str">
        <f>+entero!AB3</f>
        <v>2010                          A  fines de Nov*</v>
      </c>
      <c r="AC4" s="1048" t="str">
        <f>+entero!AC3</f>
        <v>2010                          A  fines de Dic*</v>
      </c>
      <c r="AD4" s="1048" t="str">
        <f>+entero!AD3</f>
        <v>2011                          A  fines de Ene*</v>
      </c>
      <c r="AE4" s="1048" t="str">
        <f>+entero!AE3</f>
        <v>2011                          A  fines de Feb*</v>
      </c>
      <c r="AF4" s="1048" t="str">
        <f>+entero!AF3</f>
        <v>2011                          A  fines de Mar*</v>
      </c>
      <c r="AG4" s="1048" t="str">
        <f>+entero!AG3</f>
        <v>2011                          A  fines de adr*</v>
      </c>
      <c r="AH4" s="1048" t="str">
        <f>+entero!AH3</f>
        <v>2011                          A  fines de May*</v>
      </c>
      <c r="AI4" s="1048" t="str">
        <f>+entero!AI3</f>
        <v>2011                          A  fines de Jun*</v>
      </c>
      <c r="AJ4" s="1048" t="str">
        <f>+entero!AJ3</f>
        <v>2011                          A  fines de Jul*</v>
      </c>
      <c r="AK4" s="1048" t="str">
        <f>+entero!AK3</f>
        <v>2011                          A  fines de Ago*</v>
      </c>
      <c r="AL4" s="1048" t="str">
        <f>+entero!AL3</f>
        <v>2011                          A  fines de Sep*</v>
      </c>
      <c r="AM4" s="1048" t="str">
        <f>+entero!AM3</f>
        <v>2011                          A  fines de Oct*</v>
      </c>
      <c r="AN4" s="1048" t="str">
        <f>+entero!AN3</f>
        <v>2011                          A  fines de Nov*</v>
      </c>
      <c r="AO4" s="1048" t="str">
        <f>+entero!AO3</f>
        <v>2011                          A  fines de Dic*</v>
      </c>
      <c r="AP4" s="1048" t="str">
        <f>+entero!AP3</f>
        <v>2012                          A  fines de Ene*</v>
      </c>
      <c r="AQ4" s="1048" t="str">
        <f>+entero!AQ3</f>
        <v>2012                          A  fines de Feb*</v>
      </c>
      <c r="AR4" s="1048" t="str">
        <f>+entero!AR3</f>
        <v>2012                          A  fines de Mar*</v>
      </c>
      <c r="AS4" s="1048" t="str">
        <f>+entero!AS3</f>
        <v>2012                          A  fines de adr*</v>
      </c>
      <c r="AT4" s="1048" t="str">
        <f>+entero!AT3</f>
        <v>2012                          A  fines de May*</v>
      </c>
      <c r="AU4" s="1048" t="str">
        <f>+entero!AU3</f>
        <v>2012                          A  fines de Jun*</v>
      </c>
      <c r="AV4" s="1048" t="str">
        <f>+entero!AV3</f>
        <v>2012                          A  fines de Jul*</v>
      </c>
      <c r="AW4" s="1048" t="str">
        <f>+entero!AW3</f>
        <v>2012                          A  fines de Ago*</v>
      </c>
      <c r="AX4" s="1048" t="str">
        <f>+entero!AX3</f>
        <v>2012                          A  fines de Sep*</v>
      </c>
      <c r="AY4" s="1048" t="str">
        <f>+entero!AY3</f>
        <v>2012                          A  fines de Oct*</v>
      </c>
      <c r="AZ4" s="1048" t="str">
        <f>+entero!AZ3</f>
        <v>2012                          A  fines de Nov*</v>
      </c>
      <c r="BA4" s="1048" t="str">
        <f>+entero!BA3</f>
        <v>2012                          A  fines de Dic*</v>
      </c>
      <c r="BB4" s="1048" t="str">
        <f>+entero!BB3</f>
        <v>2013                          A  fines de Ene*</v>
      </c>
      <c r="BC4" s="1048" t="str">
        <f>+entero!BC3</f>
        <v>2013                          A  fines de Feb*</v>
      </c>
      <c r="BD4" s="1048" t="str">
        <f>+entero!BD3</f>
        <v>2013                          A  fines de Mar*</v>
      </c>
      <c r="BE4" s="1048" t="str">
        <f>+entero!BE3</f>
        <v>2013                          A  fines de adr*</v>
      </c>
      <c r="BF4" s="1048" t="str">
        <f>+entero!BF3</f>
        <v>2013                          A  fines de May*</v>
      </c>
      <c r="BG4" s="1048" t="str">
        <f>+entero!BG3</f>
        <v>2013                          A  fines de Jun*</v>
      </c>
      <c r="BH4" s="1048" t="str">
        <f>+entero!BH3</f>
        <v>2013                          A  fines de Jul*</v>
      </c>
      <c r="BI4" s="1048" t="str">
        <f>+entero!BI3</f>
        <v>2013                          A  fines de Ago*</v>
      </c>
      <c r="BJ4" s="1048" t="str">
        <f>+entero!BJ3</f>
        <v>2013                          A  fines de Sep*</v>
      </c>
      <c r="BK4" s="1048" t="str">
        <f>+entero!BK3</f>
        <v>2013                          A  fines de Oct*</v>
      </c>
      <c r="BL4" s="1048" t="str">
        <f>+entero!BL3</f>
        <v>2013                          A  fines de Nov*</v>
      </c>
      <c r="BM4" s="1048" t="str">
        <f>+entero!BM3</f>
        <v>2013                          A  fines de Dic*</v>
      </c>
      <c r="BN4" s="1048" t="str">
        <f>+entero!BN3</f>
        <v>2014                          A  fines de Ene*</v>
      </c>
      <c r="BO4" s="1048" t="str">
        <f>+entero!BO3</f>
        <v>2014                          A  fines de Feb*</v>
      </c>
      <c r="BP4" s="1048" t="str">
        <f>+entero!BP3</f>
        <v>2014                          A  fines de Mar*</v>
      </c>
      <c r="BQ4" s="1048" t="str">
        <f>+entero!BQ3</f>
        <v>2014                          A  fines de adr*</v>
      </c>
      <c r="BR4" s="1048" t="str">
        <f>+entero!BR3</f>
        <v>2014                          A  fines de May*</v>
      </c>
      <c r="BS4" s="1048" t="str">
        <f>+entero!BS3</f>
        <v>2014                          A  fines de Jun*</v>
      </c>
      <c r="BT4" s="1048" t="str">
        <f>+entero!BT3</f>
        <v>2014                          A  fines de Jul*</v>
      </c>
      <c r="BU4" s="1048" t="str">
        <f>+entero!BU3</f>
        <v>2014                          A  fines de Ago*</v>
      </c>
      <c r="BV4" s="1048" t="str">
        <f>+entero!BV3</f>
        <v>2014                          A  fines de Sep*</v>
      </c>
      <c r="BW4" s="1048" t="str">
        <f>+entero!BW3</f>
        <v>2014                          A  fines de Oct*</v>
      </c>
      <c r="BX4" s="1048" t="str">
        <f>+entero!BX3</f>
        <v>2014                          A  fines de Nov*</v>
      </c>
      <c r="BY4" s="1048" t="str">
        <f>+entero!BY3</f>
        <v>2014                          A  fines de Dic*</v>
      </c>
      <c r="BZ4" s="1048" t="str">
        <f>+entero!BZ3</f>
        <v>2015                         A  fines de Ene*</v>
      </c>
      <c r="CA4" s="1048" t="str">
        <f>+entero!CA3</f>
        <v>2015                         A  fines de Feb*</v>
      </c>
      <c r="CB4" s="1048" t="str">
        <f>+entero!CB3</f>
        <v>2015                         A  fines de Mar*</v>
      </c>
      <c r="CC4" s="1048" t="str">
        <f>+entero!CC3</f>
        <v xml:space="preserve">2015                         A  fines de adr* </v>
      </c>
      <c r="CD4" s="1048" t="str">
        <f>+entero!CD3</f>
        <v xml:space="preserve">2015                         A  fines de May* </v>
      </c>
      <c r="CE4" s="1048" t="str">
        <f>+entero!CE3</f>
        <v xml:space="preserve">2015                         A  fines de Jun* </v>
      </c>
      <c r="CF4" s="1048" t="str">
        <f>+entero!CF3</f>
        <v xml:space="preserve">2015                         A  fines de Jul* </v>
      </c>
      <c r="CG4" s="1048" t="str">
        <f>+entero!CG3</f>
        <v xml:space="preserve">2015                         A  fines de Ago* </v>
      </c>
      <c r="CH4" s="1048" t="str">
        <f>+entero!CH3</f>
        <v xml:space="preserve">2015                         A  fines de Sep* </v>
      </c>
      <c r="CI4" s="1048" t="str">
        <f>+entero!CI3</f>
        <v xml:space="preserve">2015                         A  fines de Oct* </v>
      </c>
      <c r="CJ4" s="1048" t="str">
        <f>+entero!CJ3</f>
        <v xml:space="preserve">2015                         A  fines de Nov* </v>
      </c>
      <c r="CK4" s="1048" t="str">
        <f>+entero!CK3</f>
        <v xml:space="preserve">2015                         A  fines de Dic* </v>
      </c>
      <c r="CL4" s="1048" t="str">
        <f>+entero!CL3</f>
        <v xml:space="preserve">2016                         A  fines de Ene* </v>
      </c>
      <c r="CM4" s="1048" t="str">
        <f>+entero!CM3</f>
        <v xml:space="preserve">2016                         A  fines de Feb* </v>
      </c>
      <c r="CN4" s="1048" t="str">
        <f>+entero!CN3</f>
        <v xml:space="preserve">2016                         A  fines de Mar* </v>
      </c>
      <c r="CO4" s="1048" t="str">
        <f>+entero!CO3</f>
        <v xml:space="preserve">2016                         A  fines de adr* </v>
      </c>
      <c r="CP4" s="1048" t="str">
        <f>+entero!CP3</f>
        <v xml:space="preserve">2016                         A  fines de May* </v>
      </c>
      <c r="CQ4" s="1048" t="str">
        <f>+entero!CQ3</f>
        <v xml:space="preserve">2016                         A  fines de Jun* </v>
      </c>
      <c r="CR4" s="1048" t="str">
        <f>+entero!CR3</f>
        <v xml:space="preserve">2016                         A  fines de Jul* </v>
      </c>
      <c r="CS4" s="1048" t="str">
        <f>+entero!CS3</f>
        <v xml:space="preserve">2016                         A  fines de Ago* </v>
      </c>
      <c r="CT4" s="1048" t="str">
        <f>+entero!CT3</f>
        <v xml:space="preserve">2016                         A  fines de Sep* </v>
      </c>
      <c r="CU4" s="1048" t="str">
        <f>+entero!CU3</f>
        <v xml:space="preserve">2016                         A  fines de Oct* </v>
      </c>
      <c r="CV4" s="1048" t="str">
        <f>+entero!CV3</f>
        <v xml:space="preserve">2016                         A  fines de Nov* </v>
      </c>
      <c r="CW4" s="1048" t="str">
        <f>+entero!CW3</f>
        <v>2016                         A  fines de Dic* 15</v>
      </c>
      <c r="CX4" s="1048" t="str">
        <f>+entero!CX3</f>
        <v xml:space="preserve">2017                         A  fines de Ene* </v>
      </c>
      <c r="CY4" s="1048" t="str">
        <f>+entero!CY3</f>
        <v xml:space="preserve">2017                         A  fines de Feb* </v>
      </c>
      <c r="CZ4" s="1048" t="str">
        <f>+entero!CZ3</f>
        <v xml:space="preserve">2017                         A  fines de Mar* </v>
      </c>
      <c r="DA4" s="1048" t="str">
        <f>+entero!DA3</f>
        <v xml:space="preserve">2017                         A  fines de Abr* </v>
      </c>
      <c r="DB4" s="1048" t="str">
        <f>+entero!DB3</f>
        <v xml:space="preserve">2017                         A  fines de May* </v>
      </c>
      <c r="DC4" s="1048" t="str">
        <f>+entero!DC3</f>
        <v xml:space="preserve">2017                         A  fines de Jun* </v>
      </c>
      <c r="DD4" s="1048" t="str">
        <f>+entero!DD3</f>
        <v xml:space="preserve">2017                         A  fines de Jul* </v>
      </c>
      <c r="DE4" s="1048" t="str">
        <f>+entero!DE3</f>
        <v xml:space="preserve">2017                         A  fines de Ago* </v>
      </c>
      <c r="DF4" s="1048" t="str">
        <f>+entero!DF3</f>
        <v xml:space="preserve">2017                         A  fines de Sep* </v>
      </c>
      <c r="DG4" s="1048" t="str">
        <f>+entero!DG3</f>
        <v xml:space="preserve">2017                         A  fines de Oct* </v>
      </c>
      <c r="DH4" s="1034" t="s">
        <v>237</v>
      </c>
      <c r="DI4" s="1034" t="str">
        <f>+entero!DI3</f>
        <v>2017
A fines de Dic</v>
      </c>
      <c r="DJ4" s="1034" t="str">
        <f>+entero!DJ3</f>
        <v>2018
A fines de Ene</v>
      </c>
      <c r="DK4" s="1034" t="str">
        <f>+entero!DK3</f>
        <v>2018
A fines de Feb</v>
      </c>
      <c r="DL4" s="1034" t="str">
        <f>+entero!DL3</f>
        <v>2018
A fines de Mar</v>
      </c>
      <c r="DM4" s="1060" t="str">
        <f>+entero!DM3</f>
        <v>Semana 1°</v>
      </c>
      <c r="DN4" s="1062" t="str">
        <f>+entero!DN3</f>
        <v>Semana 2°</v>
      </c>
      <c r="DO4" s="1063"/>
      <c r="DP4" s="1063"/>
      <c r="DQ4" s="1063"/>
      <c r="DR4" s="1064"/>
      <c r="DS4" s="1057" t="s">
        <v>254</v>
      </c>
      <c r="DT4" s="1058"/>
      <c r="DU4" s="166"/>
      <c r="DV4" s="166"/>
      <c r="DW4" s="166"/>
      <c r="DX4" s="166"/>
      <c r="DY4" s="166"/>
      <c r="DZ4" s="166"/>
      <c r="EA4" s="166"/>
      <c r="EB4" s="166"/>
    </row>
    <row r="5" spans="3:132" ht="23.25" customHeight="1" thickBot="1" x14ac:dyDescent="0.25">
      <c r="C5" s="16"/>
      <c r="D5" s="1056"/>
      <c r="E5" s="1055"/>
      <c r="F5" s="1055"/>
      <c r="G5" s="1055"/>
      <c r="H5" s="1055"/>
      <c r="I5" s="1055"/>
      <c r="J5" s="1055"/>
      <c r="K5" s="1055"/>
      <c r="L5" s="1055"/>
      <c r="M5" s="1055"/>
      <c r="N5" s="1055"/>
      <c r="O5" s="1055"/>
      <c r="P5" s="1055"/>
      <c r="Q5" s="1055"/>
      <c r="R5" s="1055"/>
      <c r="S5" s="1055"/>
      <c r="T5" s="1055"/>
      <c r="U5" s="1055"/>
      <c r="V5" s="1055"/>
      <c r="W5" s="1055"/>
      <c r="X5" s="1055"/>
      <c r="Y5" s="1055"/>
      <c r="Z5" s="1055"/>
      <c r="AA5" s="1055"/>
      <c r="AB5" s="1055"/>
      <c r="AC5" s="1055"/>
      <c r="AD5" s="1055"/>
      <c r="AE5" s="1055"/>
      <c r="AF5" s="1055"/>
      <c r="AG5" s="1055"/>
      <c r="AH5" s="1055"/>
      <c r="AI5" s="1055"/>
      <c r="AJ5" s="1055"/>
      <c r="AK5" s="1055"/>
      <c r="AL5" s="1055"/>
      <c r="AM5" s="1055"/>
      <c r="AN5" s="1055"/>
      <c r="AO5" s="1055"/>
      <c r="AP5" s="1055"/>
      <c r="AQ5" s="1055"/>
      <c r="AR5" s="1055"/>
      <c r="AS5" s="1055"/>
      <c r="AT5" s="1055"/>
      <c r="AU5" s="1055"/>
      <c r="AV5" s="1055"/>
      <c r="AW5" s="1055"/>
      <c r="AX5" s="1055"/>
      <c r="AY5" s="1055"/>
      <c r="AZ5" s="1055"/>
      <c r="BA5" s="1055"/>
      <c r="BB5" s="1055"/>
      <c r="BC5" s="1055"/>
      <c r="BD5" s="1055"/>
      <c r="BE5" s="1055"/>
      <c r="BF5" s="1055"/>
      <c r="BG5" s="1055"/>
      <c r="BH5" s="1055"/>
      <c r="BI5" s="1055"/>
      <c r="BJ5" s="1055"/>
      <c r="BK5" s="1055"/>
      <c r="BL5" s="1055"/>
      <c r="BM5" s="1055"/>
      <c r="BN5" s="1055"/>
      <c r="BO5" s="1055"/>
      <c r="BP5" s="1055"/>
      <c r="BQ5" s="1055"/>
      <c r="BR5" s="1055"/>
      <c r="BS5" s="1055"/>
      <c r="BT5" s="1055"/>
      <c r="BU5" s="1055"/>
      <c r="BV5" s="1055"/>
      <c r="BW5" s="1055"/>
      <c r="BX5" s="1055"/>
      <c r="BY5" s="1055"/>
      <c r="BZ5" s="1055"/>
      <c r="CA5" s="1055"/>
      <c r="CB5" s="1055"/>
      <c r="CC5" s="1055"/>
      <c r="CD5" s="1055"/>
      <c r="CE5" s="1055"/>
      <c r="CF5" s="1055"/>
      <c r="CG5" s="1055"/>
      <c r="CH5" s="1055"/>
      <c r="CI5" s="1055"/>
      <c r="CJ5" s="1055"/>
      <c r="CK5" s="1055"/>
      <c r="CL5" s="1055"/>
      <c r="CM5" s="1055"/>
      <c r="CN5" s="1055"/>
      <c r="CO5" s="1055"/>
      <c r="CP5" s="1055"/>
      <c r="CQ5" s="1055"/>
      <c r="CR5" s="1055"/>
      <c r="CS5" s="1055"/>
      <c r="CT5" s="1055"/>
      <c r="CU5" s="1055"/>
      <c r="CV5" s="1055"/>
      <c r="CW5" s="1055"/>
      <c r="CX5" s="1055"/>
      <c r="CY5" s="1055"/>
      <c r="CZ5" s="1055"/>
      <c r="DA5" s="1055"/>
      <c r="DB5" s="1055"/>
      <c r="DC5" s="1055"/>
      <c r="DD5" s="1055"/>
      <c r="DE5" s="1055"/>
      <c r="DF5" s="1055"/>
      <c r="DG5" s="1055"/>
      <c r="DH5" s="1059"/>
      <c r="DI5" s="1035">
        <f>+entero!DI4</f>
        <v>0</v>
      </c>
      <c r="DJ5" s="1035">
        <f>+entero!DJ4</f>
        <v>0</v>
      </c>
      <c r="DK5" s="1035">
        <f>+entero!DK4</f>
        <v>0</v>
      </c>
      <c r="DL5" s="1035">
        <f>+entero!DL4</f>
        <v>0</v>
      </c>
      <c r="DM5" s="1061">
        <f>+entero!DM4</f>
        <v>43196</v>
      </c>
      <c r="DN5" s="890">
        <f>+entero!DN4</f>
        <v>43199</v>
      </c>
      <c r="DO5" s="891">
        <f>+entero!DO4</f>
        <v>43200</v>
      </c>
      <c r="DP5" s="891">
        <f>+entero!DP4</f>
        <v>43201</v>
      </c>
      <c r="DQ5" s="891">
        <f>+entero!DQ4</f>
        <v>43202</v>
      </c>
      <c r="DR5" s="891">
        <f>+entero!DR4</f>
        <v>43203</v>
      </c>
      <c r="DS5" s="1001" t="s">
        <v>248</v>
      </c>
      <c r="DT5" s="896" t="s">
        <v>184</v>
      </c>
      <c r="DU5" s="166"/>
      <c r="DV5" s="166"/>
      <c r="DW5" s="166"/>
      <c r="DX5" s="166"/>
      <c r="DY5" s="166"/>
      <c r="DZ5" s="166"/>
      <c r="EA5" s="166"/>
      <c r="EB5" s="166"/>
    </row>
    <row r="6" spans="3:13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6"/>
      <c r="CM6" s="588"/>
      <c r="CN6" s="597"/>
      <c r="CO6" s="308"/>
      <c r="CP6" s="610"/>
      <c r="CQ6" s="619"/>
      <c r="CR6" s="620"/>
      <c r="CS6" s="621"/>
      <c r="CT6" s="723"/>
      <c r="CU6" s="723"/>
      <c r="CV6" s="737"/>
      <c r="CW6" s="741"/>
      <c r="CX6" s="747"/>
      <c r="CY6" s="748"/>
      <c r="CZ6" s="749"/>
      <c r="DA6" s="750"/>
      <c r="DB6" s="751"/>
      <c r="DC6" s="754"/>
      <c r="DD6" s="755"/>
      <c r="DE6" s="757"/>
      <c r="DF6" s="758"/>
      <c r="DG6" s="830"/>
      <c r="DH6" s="859"/>
      <c r="DI6" s="859"/>
      <c r="DJ6" s="859"/>
      <c r="DK6" s="859"/>
      <c r="DL6" s="859"/>
      <c r="DM6" s="859"/>
      <c r="DN6" s="997"/>
      <c r="DO6" s="746"/>
      <c r="DP6" s="746"/>
      <c r="DQ6" s="746"/>
      <c r="DR6" s="746"/>
      <c r="DS6" s="926"/>
      <c r="DT6" s="922"/>
      <c r="DU6" s="166"/>
      <c r="DV6" s="166"/>
      <c r="DW6" s="166"/>
      <c r="DX6" s="166"/>
      <c r="DY6" s="166"/>
      <c r="DZ6" s="166"/>
      <c r="EA6" s="166"/>
      <c r="EB6" s="166"/>
    </row>
    <row r="7" spans="3:132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2">
        <f>+entero!DG7</f>
        <v>9934.38219312</v>
      </c>
      <c r="DH7" s="792">
        <f>+entero!DH7</f>
        <v>10631.841105520001</v>
      </c>
      <c r="DI7" s="792">
        <f>+entero!DI7</f>
        <v>10260.637599090001</v>
      </c>
      <c r="DJ7" s="792">
        <f>+entero!DJ7</f>
        <v>10226.03995558</v>
      </c>
      <c r="DK7" s="792">
        <f>+entero!DK7</f>
        <v>9965.4250714299997</v>
      </c>
      <c r="DL7" s="792">
        <f>+entero!DL7</f>
        <v>9804.6298805299994</v>
      </c>
      <c r="DM7" s="792">
        <f>+entero!DM7</f>
        <v>9683.7937277899982</v>
      </c>
      <c r="DN7" s="794">
        <f>+entero!DN7</f>
        <v>9690.7373115199989</v>
      </c>
      <c r="DO7" s="485">
        <f>+entero!DO7</f>
        <v>9716.7576400800008</v>
      </c>
      <c r="DP7" s="485">
        <f>+entero!DP7</f>
        <v>9720.858086870001</v>
      </c>
      <c r="DQ7" s="485">
        <f>+entero!DQ7</f>
        <v>9751.0598429400015</v>
      </c>
      <c r="DR7" s="485">
        <f>+entero!DR7</f>
        <v>9755.4002170000003</v>
      </c>
      <c r="DS7" s="794">
        <f>+entero!DS7</f>
        <v>71.60648921000211</v>
      </c>
      <c r="DT7" s="923">
        <f>+entero!DT7</f>
        <v>0.73944665926237718</v>
      </c>
      <c r="DU7" s="166"/>
      <c r="DV7" s="166"/>
      <c r="DW7" s="166"/>
      <c r="DX7" s="166"/>
      <c r="DY7" s="166"/>
      <c r="DZ7" s="166"/>
      <c r="EA7" s="166"/>
      <c r="EB7" s="166"/>
    </row>
    <row r="8" spans="3:132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2">
        <f>+entero!DG8</f>
        <v>7909.8744661700002</v>
      </c>
      <c r="DH8" s="792">
        <f>+entero!DH8</f>
        <v>8591.9659951600006</v>
      </c>
      <c r="DI8" s="792">
        <f>+entero!DI8</f>
        <v>8199.3202505000008</v>
      </c>
      <c r="DJ8" s="792">
        <f>+entero!DJ8</f>
        <v>8095.4236113300003</v>
      </c>
      <c r="DK8" s="792">
        <f>+entero!DK8</f>
        <v>7867.0654582499992</v>
      </c>
      <c r="DL8" s="792">
        <f>+entero!DL8</f>
        <v>7696.0847765499993</v>
      </c>
      <c r="DM8" s="792">
        <f>+entero!DM8</f>
        <v>7574.4976068699998</v>
      </c>
      <c r="DN8" s="794">
        <f>+entero!DN8</f>
        <v>7572.0613469</v>
      </c>
      <c r="DO8" s="485">
        <f>+entero!DO8</f>
        <v>7591.9927140099999</v>
      </c>
      <c r="DP8" s="485">
        <f>+entero!DP8</f>
        <v>7593.4978492500004</v>
      </c>
      <c r="DQ8" s="485">
        <f>+entero!DQ8</f>
        <v>7606.9731671300005</v>
      </c>
      <c r="DR8" s="485">
        <f>+entero!DR8</f>
        <v>7634.1608287199997</v>
      </c>
      <c r="DS8" s="794">
        <f>+entero!DS8</f>
        <v>59.6632218499999</v>
      </c>
      <c r="DT8" s="923">
        <f>+entero!DT8</f>
        <v>0.78768553304295885</v>
      </c>
      <c r="DU8" s="166"/>
      <c r="DV8" s="166"/>
      <c r="DW8" s="166"/>
      <c r="DX8" s="166"/>
      <c r="DY8" s="166"/>
      <c r="DZ8" s="166"/>
      <c r="EA8" s="166"/>
      <c r="EB8" s="166"/>
    </row>
    <row r="9" spans="3:132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2">
        <f>+entero!DG9</f>
        <v>234.35727132999997</v>
      </c>
      <c r="DH9" s="792">
        <f>+entero!DH9</f>
        <v>236.35761356</v>
      </c>
      <c r="DI9" s="792">
        <f>+entero!DI9</f>
        <v>237.21077129</v>
      </c>
      <c r="DJ9" s="792">
        <f>+entero!DJ9</f>
        <v>243.12507696999998</v>
      </c>
      <c r="DK9" s="792">
        <f>+entero!DK9</f>
        <v>242.23706229000001</v>
      </c>
      <c r="DL9" s="792">
        <f>+entero!DL9</f>
        <v>243.45213054000001</v>
      </c>
      <c r="DM9" s="792">
        <f>+entero!DM9</f>
        <v>242.38817473</v>
      </c>
      <c r="DN9" s="794">
        <f>+entero!DN9</f>
        <v>241.87874535</v>
      </c>
      <c r="DO9" s="485">
        <f>+entero!DO9</f>
        <v>242.29798067999999</v>
      </c>
      <c r="DP9" s="485">
        <f>+entero!DP9</f>
        <v>242.79237773</v>
      </c>
      <c r="DQ9" s="485">
        <f>+entero!DQ9</f>
        <v>243.20493203000001</v>
      </c>
      <c r="DR9" s="485">
        <f>+entero!DR9</f>
        <v>242.95439297999999</v>
      </c>
      <c r="DS9" s="794">
        <f>+entero!DS9</f>
        <v>0.56621824999999149</v>
      </c>
      <c r="DT9" s="923">
        <f>+entero!DT9</f>
        <v>0.23359978292287753</v>
      </c>
      <c r="DU9" s="166"/>
      <c r="DV9" s="166"/>
      <c r="DW9" s="166"/>
      <c r="DX9" s="166"/>
      <c r="DY9" s="166"/>
      <c r="DZ9" s="166"/>
      <c r="EA9" s="166"/>
      <c r="EB9" s="166"/>
    </row>
    <row r="10" spans="3:132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2">
        <f>+entero!DG10</f>
        <v>1753.59060103</v>
      </c>
      <c r="DH10" s="792">
        <f>+entero!DH10</f>
        <v>1766.6402134</v>
      </c>
      <c r="DI10" s="792">
        <f>+entero!DI10</f>
        <v>1787.10456088</v>
      </c>
      <c r="DJ10" s="792">
        <f>+entero!DJ10</f>
        <v>1849.57556593</v>
      </c>
      <c r="DK10" s="792">
        <f>+entero!DK10</f>
        <v>1818.3367665200001</v>
      </c>
      <c r="DL10" s="792">
        <f>+entero!DL10</f>
        <v>1827.1274144399999</v>
      </c>
      <c r="DM10" s="792">
        <f>+entero!DM10</f>
        <v>1829.1083076</v>
      </c>
      <c r="DN10" s="794">
        <f>+entero!DN10</f>
        <v>1839.0770245199999</v>
      </c>
      <c r="DO10" s="485">
        <f>+entero!DO10</f>
        <v>1844.68137226</v>
      </c>
      <c r="DP10" s="485">
        <f>+entero!DP10</f>
        <v>1846.70518717</v>
      </c>
      <c r="DQ10" s="485">
        <f>+entero!DQ10</f>
        <v>1862.9547345799999</v>
      </c>
      <c r="DR10" s="485">
        <f>+entero!DR10</f>
        <v>1840.39705684</v>
      </c>
      <c r="DS10" s="794">
        <f>+entero!DS10</f>
        <v>11.288749240000016</v>
      </c>
      <c r="DT10" s="923">
        <f>+entero!DT10</f>
        <v>0.61717226875495079</v>
      </c>
      <c r="DU10" s="166"/>
      <c r="DV10" s="166"/>
      <c r="DW10" s="166"/>
      <c r="DX10" s="166"/>
      <c r="DY10" s="166"/>
      <c r="DZ10" s="166"/>
      <c r="EA10" s="166"/>
      <c r="EB10" s="166"/>
    </row>
    <row r="11" spans="3:132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2">
        <f>+entero!DG11</f>
        <v>36.55985459</v>
      </c>
      <c r="DH11" s="792">
        <f>+entero!DH11</f>
        <v>36.877283400000003</v>
      </c>
      <c r="DI11" s="792">
        <f>+entero!DI11</f>
        <v>37.002016419999997</v>
      </c>
      <c r="DJ11" s="792">
        <f>+entero!DJ11</f>
        <v>37.915701350000006</v>
      </c>
      <c r="DK11" s="792">
        <f>+entero!DK11</f>
        <v>37.785784370000002</v>
      </c>
      <c r="DL11" s="792">
        <f>+entero!DL11</f>
        <v>37.965558999999999</v>
      </c>
      <c r="DM11" s="792">
        <f>+entero!DM11</f>
        <v>37.799638590000001</v>
      </c>
      <c r="DN11" s="794">
        <f>+entero!DN11</f>
        <v>37.720194750000005</v>
      </c>
      <c r="DO11" s="485">
        <f>+entero!DO11</f>
        <v>37.785573129999996</v>
      </c>
      <c r="DP11" s="485">
        <f>+entero!DP11</f>
        <v>37.862672719999999</v>
      </c>
      <c r="DQ11" s="485">
        <f>+entero!DQ11</f>
        <v>37.927009200000001</v>
      </c>
      <c r="DR11" s="485">
        <f>+entero!DR11</f>
        <v>37.887938460000001</v>
      </c>
      <c r="DS11" s="794">
        <f>+entero!DS11</f>
        <v>8.8299870000000169E-2</v>
      </c>
      <c r="DT11" s="923">
        <f>+entero!DT11</f>
        <v>0.23359977315593472</v>
      </c>
      <c r="DU11" s="166"/>
      <c r="DV11" s="166"/>
      <c r="DW11" s="166"/>
      <c r="DX11" s="166"/>
      <c r="DY11" s="166"/>
      <c r="DZ11" s="166"/>
      <c r="EA11" s="166"/>
      <c r="EB11" s="166"/>
    </row>
    <row r="12" spans="3:132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2">
        <f>+entero!DG12</f>
        <v>9934.3439523500019</v>
      </c>
      <c r="DH12" s="792">
        <f>+entero!DH12</f>
        <v>10631.820566060002</v>
      </c>
      <c r="DI12" s="792">
        <f>+entero!DI12</f>
        <v>10260.636338480001</v>
      </c>
      <c r="DJ12" s="792">
        <f>+entero!DJ12</f>
        <v>10226.037565549999</v>
      </c>
      <c r="DK12" s="792">
        <f>+entero!DK12</f>
        <v>9964.9421434799988</v>
      </c>
      <c r="DL12" s="792">
        <f>+entero!DL12</f>
        <v>9804.6061365099995</v>
      </c>
      <c r="DM12" s="792">
        <f>+entero!DM12</f>
        <v>9683.7920754899988</v>
      </c>
      <c r="DN12" s="794">
        <f>+entero!DN12</f>
        <v>9690.6833765299998</v>
      </c>
      <c r="DO12" s="485">
        <f>+entero!DO12</f>
        <v>9716.6374913300024</v>
      </c>
      <c r="DP12" s="485">
        <f>+entero!DP12</f>
        <v>9720.7379381200026</v>
      </c>
      <c r="DQ12" s="485">
        <f>+entero!DQ12</f>
        <v>9750.9396941900013</v>
      </c>
      <c r="DR12" s="485">
        <f>+entero!DR12</f>
        <v>9755.3989857699999</v>
      </c>
      <c r="DS12" s="794">
        <f>+entero!DS12</f>
        <v>71.606910280001102</v>
      </c>
      <c r="DT12" s="923">
        <f>+entero!DT12</f>
        <v>0.73945113362399173</v>
      </c>
      <c r="DU12" s="166"/>
      <c r="DV12" s="166"/>
      <c r="DW12" s="166"/>
      <c r="DX12" s="166"/>
      <c r="DY12" s="166"/>
      <c r="DZ12" s="166"/>
      <c r="EA12" s="166"/>
      <c r="EB12" s="166"/>
    </row>
    <row r="13" spans="3:132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2">
        <f>+entero!DG13</f>
        <v>2351.525874504373</v>
      </c>
      <c r="DH13" s="792">
        <f>+entero!DH13</f>
        <v>2333.7350121909617</v>
      </c>
      <c r="DI13" s="792">
        <f>+entero!DI13</f>
        <v>2366.5153860277001</v>
      </c>
      <c r="DJ13" s="792">
        <f>+entero!DJ13</f>
        <v>2332.2898064577298</v>
      </c>
      <c r="DK13" s="792">
        <f>+entero!DK13</f>
        <v>2335.6777935670598</v>
      </c>
      <c r="DL13" s="792">
        <f>+entero!DL13</f>
        <v>2341.3498948571428</v>
      </c>
      <c r="DM13" s="792">
        <f>+entero!DM13</f>
        <v>2381.0993857069966</v>
      </c>
      <c r="DN13" s="794">
        <f>+entero!DN13</f>
        <v>2391.970653669096</v>
      </c>
      <c r="DO13" s="485">
        <f>+entero!DO13</f>
        <v>2400.4963476967928</v>
      </c>
      <c r="DP13" s="485">
        <f>+entero!DP13</f>
        <v>2402.7003455437316</v>
      </c>
      <c r="DQ13" s="485">
        <f>+entero!DQ13</f>
        <v>2428.6871779533521</v>
      </c>
      <c r="DR13" s="485">
        <f>+entero!DR13</f>
        <v>2427.7533848833814</v>
      </c>
      <c r="DS13" s="794">
        <f>+entero!DS13</f>
        <v>46.653999176384787</v>
      </c>
      <c r="DT13" s="923">
        <f>+entero!DT13</f>
        <v>1.9593469914122252</v>
      </c>
      <c r="DU13" s="166"/>
      <c r="DV13" s="166"/>
      <c r="DW13" s="166"/>
      <c r="DX13" s="166"/>
      <c r="DY13" s="166"/>
      <c r="DZ13" s="166"/>
      <c r="EA13" s="166"/>
      <c r="EB13" s="166"/>
    </row>
    <row r="14" spans="3:132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2">
        <f>+entero!DG14</f>
        <v>1461.4027438599996</v>
      </c>
      <c r="DH14" s="792">
        <f>+entero!DH14</f>
        <v>1458.7611303200001</v>
      </c>
      <c r="DI14" s="792">
        <f>+entero!DI14</f>
        <v>1433.6710182500003</v>
      </c>
      <c r="DJ14" s="792">
        <f>+entero!DJ14</f>
        <v>1417.8923384100003</v>
      </c>
      <c r="DK14" s="792">
        <f>+entero!DK14</f>
        <v>1413.8714124700002</v>
      </c>
      <c r="DL14" s="792">
        <f>+entero!DL14</f>
        <v>1411.1213432100001</v>
      </c>
      <c r="DM14" s="792">
        <f>+entero!DM14</f>
        <v>1410.7143235400001</v>
      </c>
      <c r="DN14" s="794">
        <f>+entero!DN14</f>
        <v>1410.9138412699999</v>
      </c>
      <c r="DO14" s="485">
        <f>+entero!DO14</f>
        <v>1419.9307707400008</v>
      </c>
      <c r="DP14" s="485">
        <f>+entero!DP14</f>
        <v>1419.9787304300005</v>
      </c>
      <c r="DQ14" s="485">
        <f>+entero!DQ14</f>
        <v>1420.0779958600001</v>
      </c>
      <c r="DR14" s="485">
        <f>+entero!DR14</f>
        <v>1420.1627618499999</v>
      </c>
      <c r="DS14" s="794">
        <f>+entero!DS14</f>
        <v>9.4484383099998013</v>
      </c>
      <c r="DT14" s="923">
        <f>+entero!DT14</f>
        <v>0.66976269768710406</v>
      </c>
      <c r="DU14" s="166"/>
      <c r="DV14" s="166"/>
      <c r="DW14" s="166"/>
      <c r="DX14" s="166"/>
      <c r="DY14" s="166"/>
      <c r="DZ14" s="166"/>
      <c r="EA14" s="166"/>
      <c r="EB14" s="166"/>
    </row>
    <row r="15" spans="3:132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2">
        <f>+entero!DG15</f>
        <v>584.65642992000005</v>
      </c>
      <c r="DH15" s="792">
        <f>+entero!DH15</f>
        <v>580.83053032999999</v>
      </c>
      <c r="DI15" s="792">
        <f>+entero!DI15</f>
        <v>557.96358860000009</v>
      </c>
      <c r="DJ15" s="792">
        <f>+entero!DJ15</f>
        <v>558.7483099399999</v>
      </c>
      <c r="DK15" s="792">
        <f>+entero!DK15</f>
        <v>496.46780643</v>
      </c>
      <c r="DL15" s="792">
        <f>+entero!DL15</f>
        <v>494.99578238999999</v>
      </c>
      <c r="DM15" s="792">
        <f>+entero!DM15</f>
        <v>495.21377462999999</v>
      </c>
      <c r="DN15" s="794">
        <f>+entero!DN15</f>
        <v>495.27565427000002</v>
      </c>
      <c r="DO15" s="485">
        <f>+entero!DO15</f>
        <v>495.32198260000001</v>
      </c>
      <c r="DP15" s="485">
        <f>+entero!DP15</f>
        <v>495.33476309000002</v>
      </c>
      <c r="DQ15" s="485">
        <f>+entero!DQ15</f>
        <v>495.36264788</v>
      </c>
      <c r="DR15" s="485">
        <f>+entero!DR15</f>
        <v>495.37953747</v>
      </c>
      <c r="DS15" s="794">
        <f>+entero!DS15</f>
        <v>0.16576284000001351</v>
      </c>
      <c r="DT15" s="923">
        <f>+entero!DT15</f>
        <v>3.3472986514526681E-2</v>
      </c>
      <c r="DU15" s="166"/>
      <c r="DV15" s="166"/>
      <c r="DW15" s="166"/>
      <c r="DX15" s="166"/>
      <c r="DY15" s="166"/>
      <c r="DZ15" s="166"/>
      <c r="EA15" s="166"/>
      <c r="EB15" s="166"/>
    </row>
    <row r="16" spans="3:132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2">
        <f>+entero!DG16</f>
        <v>764.65007689999993</v>
      </c>
      <c r="DH16" s="792">
        <f>+entero!DH16</f>
        <v>117.85571893999999</v>
      </c>
      <c r="DI16" s="792">
        <f>+entero!DI16</f>
        <v>117.99498267999999</v>
      </c>
      <c r="DJ16" s="792">
        <f>+entero!DJ16</f>
        <v>122.88803354999999</v>
      </c>
      <c r="DK16" s="792">
        <f>+entero!DK16</f>
        <v>123.03725261999999</v>
      </c>
      <c r="DL16" s="792">
        <f>+entero!DL16</f>
        <v>123.21089655</v>
      </c>
      <c r="DM16" s="792">
        <f>+entero!DM16</f>
        <v>123.25732042</v>
      </c>
      <c r="DN16" s="794">
        <f>+entero!DN16</f>
        <v>123.27163217</v>
      </c>
      <c r="DO16" s="485">
        <f>+entero!DO16</f>
        <v>123.26609757</v>
      </c>
      <c r="DP16" s="485">
        <f>+entero!DP16</f>
        <v>123.2730119</v>
      </c>
      <c r="DQ16" s="485">
        <f>+entero!DQ16</f>
        <v>123.27887958000001</v>
      </c>
      <c r="DR16" s="485">
        <f>+entero!DR16</f>
        <v>123.28447982</v>
      </c>
      <c r="DS16" s="794">
        <f>+entero!DS16</f>
        <v>2.7159400000002165E-2</v>
      </c>
      <c r="DT16" s="923">
        <f>+entero!DT16</f>
        <v>2.2034715591301435E-2</v>
      </c>
      <c r="DU16" s="166"/>
      <c r="DV16" s="166"/>
      <c r="DW16" s="166"/>
      <c r="DX16" s="166"/>
      <c r="DY16" s="166"/>
      <c r="DZ16" s="166"/>
      <c r="EA16" s="166"/>
      <c r="EB16" s="166"/>
    </row>
    <row r="17" spans="2:140" s="839" customFormat="1" x14ac:dyDescent="0.2">
      <c r="C17" s="826"/>
      <c r="D17" s="71" t="str">
        <f>+entero!D17</f>
        <v>5. Fondo Para la Inversión Exploracion y Explotacion de Hidrocarburos (FPIEEH)17</v>
      </c>
      <c r="E17" s="792">
        <f>+entero!E17</f>
        <v>0</v>
      </c>
      <c r="F17" s="792">
        <f>+entero!F17</f>
        <v>0</v>
      </c>
      <c r="G17" s="792">
        <f>+entero!G17</f>
        <v>0</v>
      </c>
      <c r="H17" s="792">
        <f>+entero!H17</f>
        <v>0</v>
      </c>
      <c r="I17" s="792">
        <f>+entero!I17</f>
        <v>0</v>
      </c>
      <c r="J17" s="792">
        <f>+entero!J17</f>
        <v>0</v>
      </c>
      <c r="K17" s="792">
        <f>+entero!K17</f>
        <v>0</v>
      </c>
      <c r="L17" s="792">
        <f>+entero!L17</f>
        <v>0</v>
      </c>
      <c r="M17" s="792">
        <f>+entero!M17</f>
        <v>0</v>
      </c>
      <c r="N17" s="792">
        <f>+entero!N17</f>
        <v>0</v>
      </c>
      <c r="O17" s="792">
        <f>+entero!O17</f>
        <v>0</v>
      </c>
      <c r="P17" s="792">
        <f>+entero!P17</f>
        <v>0</v>
      </c>
      <c r="Q17" s="792">
        <f>+entero!Q17</f>
        <v>0</v>
      </c>
      <c r="R17" s="792">
        <f>+entero!R17</f>
        <v>0</v>
      </c>
      <c r="S17" s="792">
        <f>+entero!S17</f>
        <v>0</v>
      </c>
      <c r="T17" s="792">
        <f>+entero!T17</f>
        <v>0</v>
      </c>
      <c r="U17" s="792">
        <f>+entero!U17</f>
        <v>0</v>
      </c>
      <c r="V17" s="792">
        <f>+entero!V17</f>
        <v>0</v>
      </c>
      <c r="W17" s="792">
        <f>+entero!W17</f>
        <v>0</v>
      </c>
      <c r="X17" s="792">
        <f>+entero!X17</f>
        <v>0</v>
      </c>
      <c r="Y17" s="792">
        <f>+entero!Y17</f>
        <v>0</v>
      </c>
      <c r="Z17" s="792">
        <f>+entero!Z17</f>
        <v>0</v>
      </c>
      <c r="AA17" s="792">
        <f>+entero!AA17</f>
        <v>0</v>
      </c>
      <c r="AB17" s="792">
        <f>+entero!AB17</f>
        <v>0</v>
      </c>
      <c r="AC17" s="792">
        <f>+entero!AC17</f>
        <v>0</v>
      </c>
      <c r="AD17" s="792">
        <f>+entero!AD17</f>
        <v>0</v>
      </c>
      <c r="AE17" s="792">
        <f>+entero!AE17</f>
        <v>0</v>
      </c>
      <c r="AF17" s="792">
        <f>+entero!AF17</f>
        <v>0</v>
      </c>
      <c r="AG17" s="792">
        <f>+entero!AG17</f>
        <v>0</v>
      </c>
      <c r="AH17" s="792">
        <f>+entero!AH17</f>
        <v>0</v>
      </c>
      <c r="AI17" s="792">
        <f>+entero!AI17</f>
        <v>0</v>
      </c>
      <c r="AJ17" s="792">
        <f>+entero!AJ17</f>
        <v>0</v>
      </c>
      <c r="AK17" s="792">
        <f>+entero!AK17</f>
        <v>0</v>
      </c>
      <c r="AL17" s="792">
        <f>+entero!AL17</f>
        <v>0</v>
      </c>
      <c r="AM17" s="792">
        <f>+entero!AM17</f>
        <v>0</v>
      </c>
      <c r="AN17" s="792">
        <f>+entero!AN17</f>
        <v>0</v>
      </c>
      <c r="AO17" s="792">
        <f>+entero!AO17</f>
        <v>0</v>
      </c>
      <c r="AP17" s="792">
        <f>+entero!AP17</f>
        <v>0</v>
      </c>
      <c r="AQ17" s="792">
        <f>+entero!AQ17</f>
        <v>0</v>
      </c>
      <c r="AR17" s="792">
        <f>+entero!AR17</f>
        <v>0</v>
      </c>
      <c r="AS17" s="792">
        <f>+entero!AS17</f>
        <v>0</v>
      </c>
      <c r="AT17" s="792">
        <f>+entero!AT17</f>
        <v>0</v>
      </c>
      <c r="AU17" s="792">
        <f>+entero!AU17</f>
        <v>0</v>
      </c>
      <c r="AV17" s="792">
        <f>+entero!AV17</f>
        <v>0</v>
      </c>
      <c r="AW17" s="792">
        <f>+entero!AW17</f>
        <v>0</v>
      </c>
      <c r="AX17" s="792">
        <f>+entero!AX17</f>
        <v>0</v>
      </c>
      <c r="AY17" s="792">
        <f>+entero!AY17</f>
        <v>0</v>
      </c>
      <c r="AZ17" s="792">
        <f>+entero!AZ17</f>
        <v>0</v>
      </c>
      <c r="BA17" s="792">
        <f>+entero!BA17</f>
        <v>0</v>
      </c>
      <c r="BB17" s="792">
        <f>+entero!BB17</f>
        <v>0</v>
      </c>
      <c r="BC17" s="792">
        <f>+entero!BC17</f>
        <v>0</v>
      </c>
      <c r="BD17" s="792">
        <f>+entero!BD17</f>
        <v>0</v>
      </c>
      <c r="BE17" s="792">
        <f>+entero!BE17</f>
        <v>0</v>
      </c>
      <c r="BF17" s="792">
        <f>+entero!BF17</f>
        <v>0</v>
      </c>
      <c r="BG17" s="792">
        <f>+entero!BG17</f>
        <v>0</v>
      </c>
      <c r="BH17" s="792">
        <f>+entero!BH17</f>
        <v>0</v>
      </c>
      <c r="BI17" s="792">
        <f>+entero!BI17</f>
        <v>0</v>
      </c>
      <c r="BJ17" s="792">
        <f>+entero!BJ17</f>
        <v>0</v>
      </c>
      <c r="BK17" s="792">
        <f>+entero!BK17</f>
        <v>0</v>
      </c>
      <c r="BL17" s="792">
        <f>+entero!BL17</f>
        <v>0</v>
      </c>
      <c r="BM17" s="792">
        <f>+entero!BM17</f>
        <v>0</v>
      </c>
      <c r="BN17" s="792">
        <f>+entero!BN17</f>
        <v>0</v>
      </c>
      <c r="BO17" s="792">
        <f>+entero!BO17</f>
        <v>0</v>
      </c>
      <c r="BP17" s="792">
        <f>+entero!BP17</f>
        <v>0</v>
      </c>
      <c r="BQ17" s="792">
        <f>+entero!BQ17</f>
        <v>0</v>
      </c>
      <c r="BR17" s="792">
        <f>+entero!BR17</f>
        <v>0</v>
      </c>
      <c r="BS17" s="792">
        <f>+entero!BS17</f>
        <v>0</v>
      </c>
      <c r="BT17" s="792">
        <f>+entero!BT17</f>
        <v>0</v>
      </c>
      <c r="BU17" s="792">
        <f>+entero!BU17</f>
        <v>0</v>
      </c>
      <c r="BV17" s="792">
        <f>+entero!BV17</f>
        <v>0</v>
      </c>
      <c r="BW17" s="792">
        <f>+entero!BW17</f>
        <v>0</v>
      </c>
      <c r="BX17" s="792">
        <f>+entero!BX17</f>
        <v>0</v>
      </c>
      <c r="BY17" s="792">
        <f>+entero!BY17</f>
        <v>0</v>
      </c>
      <c r="BZ17" s="792">
        <f>+entero!BZ17</f>
        <v>0</v>
      </c>
      <c r="CA17" s="792">
        <f>+entero!CA17</f>
        <v>0</v>
      </c>
      <c r="CB17" s="792">
        <f>+entero!CB17</f>
        <v>0</v>
      </c>
      <c r="CC17" s="792">
        <f>+entero!CC17</f>
        <v>0</v>
      </c>
      <c r="CD17" s="792">
        <f>+entero!CD17</f>
        <v>0</v>
      </c>
      <c r="CE17" s="792">
        <f>+entero!CE17</f>
        <v>0</v>
      </c>
      <c r="CF17" s="792">
        <f>+entero!CF17</f>
        <v>0</v>
      </c>
      <c r="CG17" s="792">
        <f>+entero!CG17</f>
        <v>0</v>
      </c>
      <c r="CH17" s="792">
        <f>+entero!CH17</f>
        <v>0</v>
      </c>
      <c r="CI17" s="792">
        <f>+entero!CI17</f>
        <v>0</v>
      </c>
      <c r="CJ17" s="792">
        <f>+entero!CJ17</f>
        <v>0</v>
      </c>
      <c r="CK17" s="792">
        <f>+entero!CK17</f>
        <v>0</v>
      </c>
      <c r="CL17" s="792">
        <f>+entero!CL17</f>
        <v>0</v>
      </c>
      <c r="CM17" s="792">
        <f>+entero!CM17</f>
        <v>0</v>
      </c>
      <c r="CN17" s="792">
        <f>+entero!CN17</f>
        <v>0</v>
      </c>
      <c r="CO17" s="792">
        <f>+entero!CO17</f>
        <v>0</v>
      </c>
      <c r="CP17" s="792">
        <f>+entero!CP17</f>
        <v>0</v>
      </c>
      <c r="CQ17" s="792">
        <f>+entero!CQ17</f>
        <v>0</v>
      </c>
      <c r="CR17" s="792">
        <f>+entero!CR17</f>
        <v>0</v>
      </c>
      <c r="CS17" s="792">
        <f>+entero!CS17</f>
        <v>0</v>
      </c>
      <c r="CT17" s="792">
        <f>+entero!CT17</f>
        <v>0</v>
      </c>
      <c r="CU17" s="792">
        <f>+entero!CU17</f>
        <v>0</v>
      </c>
      <c r="CV17" s="792">
        <f>+entero!CV17</f>
        <v>0</v>
      </c>
      <c r="CW17" s="792">
        <f>+entero!CW17</f>
        <v>0</v>
      </c>
      <c r="CX17" s="792">
        <f>+entero!CX17</f>
        <v>0</v>
      </c>
      <c r="CY17" s="792">
        <f>+entero!CY17</f>
        <v>0</v>
      </c>
      <c r="CZ17" s="792">
        <f>+entero!CZ17</f>
        <v>0</v>
      </c>
      <c r="DA17" s="792">
        <f>+entero!DA17</f>
        <v>0</v>
      </c>
      <c r="DB17" s="792">
        <f>+entero!DB17</f>
        <v>0</v>
      </c>
      <c r="DC17" s="792">
        <f>+entero!DC17</f>
        <v>0</v>
      </c>
      <c r="DD17" s="792">
        <f>+entero!DD17</f>
        <v>0</v>
      </c>
      <c r="DE17" s="792">
        <f>+entero!DE17</f>
        <v>0</v>
      </c>
      <c r="DF17" s="792">
        <f>+entero!DF17</f>
        <v>0</v>
      </c>
      <c r="DG17" s="792">
        <f>+entero!DG17</f>
        <v>0</v>
      </c>
      <c r="DH17" s="792">
        <f>+entero!DH17</f>
        <v>0</v>
      </c>
      <c r="DI17" s="792">
        <f>+entero!DI17</f>
        <v>220.86848337999999</v>
      </c>
      <c r="DJ17" s="792">
        <f>+entero!DJ17</f>
        <v>232.00420896</v>
      </c>
      <c r="DK17" s="792">
        <f>+entero!DK17</f>
        <v>242.24639384</v>
      </c>
      <c r="DL17" s="792">
        <f>+entero!DL17</f>
        <v>252.74890065</v>
      </c>
      <c r="DM17" s="792">
        <f>+entero!DM17</f>
        <v>252.85182379</v>
      </c>
      <c r="DN17" s="794">
        <f>+entero!DN17</f>
        <v>252.88122572</v>
      </c>
      <c r="DO17" s="485">
        <f>+entero!DO17</f>
        <v>252.90575433999999</v>
      </c>
      <c r="DP17" s="485">
        <f>+entero!DP17</f>
        <v>252.91804762000001</v>
      </c>
      <c r="DQ17" s="485">
        <f>+entero!DQ17</f>
        <v>252.93153404</v>
      </c>
      <c r="DR17" s="485">
        <f>+entero!DR17</f>
        <v>252.94501908000001</v>
      </c>
      <c r="DS17" s="794">
        <f>+entero!DS17</f>
        <v>9.3195290000011255E-2</v>
      </c>
      <c r="DT17" s="923">
        <f>+entero!DT17</f>
        <v>0</v>
      </c>
      <c r="DU17" s="827"/>
      <c r="DV17" s="827"/>
      <c r="DW17" s="827"/>
      <c r="DX17" s="827"/>
      <c r="DY17" s="827"/>
      <c r="DZ17" s="827"/>
      <c r="EA17" s="827"/>
      <c r="EB17" s="827"/>
      <c r="EC17" s="828"/>
      <c r="ED17" s="828"/>
      <c r="EE17" s="828"/>
      <c r="EF17" s="828"/>
      <c r="EG17" s="828"/>
      <c r="EH17" s="828"/>
      <c r="EI17" s="828"/>
      <c r="EJ17" s="828"/>
    </row>
    <row r="18" spans="2:140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2">
        <f>+entero!DG18</f>
        <v>13635.176333674373</v>
      </c>
      <c r="DH18" s="792">
        <f>+entero!DH18</f>
        <v>13664.241827520964</v>
      </c>
      <c r="DI18" s="792">
        <f>+entero!DI18</f>
        <v>13503.871619629797</v>
      </c>
      <c r="DJ18" s="792">
        <f>+entero!DJ18</f>
        <v>13471.967924457727</v>
      </c>
      <c r="DK18" s="792">
        <f>+entero!DK18</f>
        <v>13162.37138993706</v>
      </c>
      <c r="DL18" s="792">
        <f>+entero!DL18</f>
        <v>13016.911610957142</v>
      </c>
      <c r="DM18" s="792">
        <f>+entero!DM18</f>
        <v>12936.214380036996</v>
      </c>
      <c r="DN18" s="794">
        <f>+entero!DN18</f>
        <v>12954.082542359098</v>
      </c>
      <c r="DO18" s="485">
        <f>+entero!DO18</f>
        <v>12988.627673536796</v>
      </c>
      <c r="DP18" s="485">
        <f>+entero!DP18</f>
        <v>12994.964106273736</v>
      </c>
      <c r="DQ18" s="485">
        <f>+entero!DQ18</f>
        <v>13051.199933643355</v>
      </c>
      <c r="DR18" s="485">
        <f>+entero!DR18</f>
        <v>13054.761407023381</v>
      </c>
      <c r="DS18" s="794">
        <f>+entero!DS18</f>
        <v>118.54702698638539</v>
      </c>
      <c r="DT18" s="923">
        <f>+entero!DT18</f>
        <v>0.91639658638718036</v>
      </c>
      <c r="DU18" s="166"/>
      <c r="DV18" s="166"/>
      <c r="DW18" s="166"/>
      <c r="DX18" s="166"/>
      <c r="DY18" s="166"/>
      <c r="DZ18" s="166"/>
      <c r="EA18" s="166"/>
      <c r="EB18" s="166"/>
    </row>
    <row r="19" spans="2:140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2">
        <f>+entero!DG19</f>
        <v>29.500000000000004</v>
      </c>
      <c r="DH19" s="792">
        <f>+entero!DH19</f>
        <v>30.200000000000003</v>
      </c>
      <c r="DI19" s="792">
        <f>+entero!DI19</f>
        <v>24</v>
      </c>
      <c r="DJ19" s="792">
        <f>+entero!DJ19</f>
        <v>11.799999999999999</v>
      </c>
      <c r="DK19" s="792">
        <f>+entero!DK19</f>
        <v>0</v>
      </c>
      <c r="DL19" s="792">
        <f>+entero!DL19</f>
        <v>2.5</v>
      </c>
      <c r="DM19" s="792">
        <f>+entero!DM19</f>
        <v>0</v>
      </c>
      <c r="DN19" s="794">
        <f>+entero!DN19</f>
        <v>0</v>
      </c>
      <c r="DO19" s="485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794">
        <f>+entero!DS19</f>
        <v>0</v>
      </c>
      <c r="DT19" s="923">
        <f>+entero!DT19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2:140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2">
        <f>+entero!DG20</f>
        <v>1.1000000000000001</v>
      </c>
      <c r="DH20" s="792">
        <f>+entero!DH20</f>
        <v>0.3</v>
      </c>
      <c r="DI20" s="792">
        <f>+entero!DI20</f>
        <v>0</v>
      </c>
      <c r="DJ20" s="792">
        <f>+entero!DJ20</f>
        <v>1.5</v>
      </c>
      <c r="DK20" s="792">
        <f>+entero!DK20</f>
        <v>0</v>
      </c>
      <c r="DL20" s="792">
        <f>+entero!DL20</f>
        <v>0.8</v>
      </c>
      <c r="DM20" s="792">
        <f>+entero!DM20</f>
        <v>0</v>
      </c>
      <c r="DN20" s="794">
        <f>+entero!DN20</f>
        <v>0</v>
      </c>
      <c r="DO20" s="485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794">
        <f>+entero!DS20</f>
        <v>0</v>
      </c>
      <c r="DT20" s="923">
        <f>+entero!DT20</f>
        <v>0</v>
      </c>
      <c r="DU20" s="166"/>
      <c r="DV20" s="166"/>
      <c r="DW20" s="166"/>
      <c r="DX20" s="166"/>
      <c r="DY20" s="166"/>
      <c r="DZ20" s="166"/>
      <c r="EA20" s="166"/>
      <c r="EB20" s="166"/>
    </row>
    <row r="21" spans="2:140" s="825" customFormat="1" x14ac:dyDescent="0.2">
      <c r="C21" s="826"/>
      <c r="D21" s="71" t="str">
        <f>+entero!D21</f>
        <v xml:space="preserve">Adjudicación de dólares en Ventas Directas - Sistema Financiero </v>
      </c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792"/>
      <c r="R21" s="792"/>
      <c r="S21" s="792"/>
      <c r="T21" s="792"/>
      <c r="U21" s="792"/>
      <c r="V21" s="792"/>
      <c r="W21" s="792"/>
      <c r="X21" s="792"/>
      <c r="Y21" s="792"/>
      <c r="Z21" s="792"/>
      <c r="AA21" s="792"/>
      <c r="AB21" s="792"/>
      <c r="AC21" s="792"/>
      <c r="AD21" s="792"/>
      <c r="AE21" s="792"/>
      <c r="AF21" s="792"/>
      <c r="AG21" s="792"/>
      <c r="AH21" s="792"/>
      <c r="AI21" s="792"/>
      <c r="AJ21" s="792"/>
      <c r="AK21" s="792"/>
      <c r="AL21" s="792"/>
      <c r="AM21" s="792"/>
      <c r="AN21" s="792"/>
      <c r="AO21" s="792">
        <f>+entero!AO21</f>
        <v>0</v>
      </c>
      <c r="AP21" s="792">
        <f>+entero!AP21</f>
        <v>0</v>
      </c>
      <c r="AQ21" s="792">
        <f>+entero!AQ21</f>
        <v>0</v>
      </c>
      <c r="AR21" s="792">
        <f>+entero!AR21</f>
        <v>0</v>
      </c>
      <c r="AS21" s="792">
        <f>+entero!AS21</f>
        <v>0</v>
      </c>
      <c r="AT21" s="792">
        <f>+entero!AT21</f>
        <v>0</v>
      </c>
      <c r="AU21" s="792">
        <f>+entero!AU21</f>
        <v>0</v>
      </c>
      <c r="AV21" s="792">
        <f>+entero!AV21</f>
        <v>0</v>
      </c>
      <c r="AW21" s="792">
        <f>+entero!AW21</f>
        <v>0</v>
      </c>
      <c r="AX21" s="792">
        <f>+entero!AX21</f>
        <v>0</v>
      </c>
      <c r="AY21" s="792">
        <f>+entero!AY21</f>
        <v>0</v>
      </c>
      <c r="AZ21" s="792">
        <f>+entero!AZ21</f>
        <v>0</v>
      </c>
      <c r="BA21" s="792">
        <f>+entero!BA21</f>
        <v>0</v>
      </c>
      <c r="BB21" s="792">
        <f>+entero!BB21</f>
        <v>0</v>
      </c>
      <c r="BC21" s="792">
        <f>+entero!BC21</f>
        <v>0</v>
      </c>
      <c r="BD21" s="792">
        <f>+entero!BD21</f>
        <v>0</v>
      </c>
      <c r="BE21" s="792">
        <f>+entero!BE21</f>
        <v>0</v>
      </c>
      <c r="BF21" s="792">
        <f>+entero!BF21</f>
        <v>0</v>
      </c>
      <c r="BG21" s="792">
        <f>+entero!BG21</f>
        <v>0</v>
      </c>
      <c r="BH21" s="792">
        <f>+entero!BH21</f>
        <v>2.2999999999999998</v>
      </c>
      <c r="BI21" s="792">
        <f>+entero!BI21</f>
        <v>0</v>
      </c>
      <c r="BJ21" s="792">
        <f>+entero!BJ21</f>
        <v>4</v>
      </c>
      <c r="BK21" s="792">
        <f>+entero!BK21</f>
        <v>13.5</v>
      </c>
      <c r="BL21" s="792">
        <f>+entero!BL21</f>
        <v>22.5</v>
      </c>
      <c r="BM21" s="792">
        <f>+entero!BM21</f>
        <v>46.5</v>
      </c>
      <c r="BN21" s="792">
        <f>+entero!BN21</f>
        <v>47</v>
      </c>
      <c r="BO21" s="792">
        <f>+entero!BO21</f>
        <v>30.5</v>
      </c>
      <c r="BP21" s="792">
        <f>+entero!BP21</f>
        <v>27</v>
      </c>
      <c r="BQ21" s="792">
        <f>+entero!BQ21</f>
        <v>18.5</v>
      </c>
      <c r="BR21" s="792">
        <f>+entero!BR21</f>
        <v>3</v>
      </c>
      <c r="BS21" s="792">
        <f>+entero!BS21</f>
        <v>13</v>
      </c>
      <c r="BT21" s="792">
        <f>+entero!BT21</f>
        <v>1.5</v>
      </c>
      <c r="BU21" s="792">
        <f>+entero!BU21</f>
        <v>0</v>
      </c>
      <c r="BV21" s="792">
        <f>+entero!BV21</f>
        <v>7.4</v>
      </c>
      <c r="BW21" s="792">
        <f>+entero!BW21</f>
        <v>4</v>
      </c>
      <c r="BX21" s="792">
        <f>+entero!BX21</f>
        <v>12</v>
      </c>
      <c r="BY21" s="792">
        <f>+entero!BY21</f>
        <v>27</v>
      </c>
      <c r="BZ21" s="792">
        <f>+entero!BZ21</f>
        <v>70.599999999999994</v>
      </c>
      <c r="CA21" s="792">
        <f>+entero!CA21</f>
        <v>19.8</v>
      </c>
      <c r="CB21" s="792">
        <f>+entero!CB21</f>
        <v>20.9</v>
      </c>
      <c r="CC21" s="792">
        <f>+entero!CC21</f>
        <v>26.5</v>
      </c>
      <c r="CD21" s="792">
        <f>+entero!CD21</f>
        <v>5.3</v>
      </c>
      <c r="CE21" s="792">
        <f>+entero!CE21</f>
        <v>6</v>
      </c>
      <c r="CF21" s="792">
        <f>+entero!CF21</f>
        <v>31.9</v>
      </c>
      <c r="CG21" s="792">
        <f>+entero!CG21</f>
        <v>27.8</v>
      </c>
      <c r="CH21" s="792">
        <f>+entero!CH21</f>
        <v>49</v>
      </c>
      <c r="CI21" s="792">
        <f>+entero!CI21</f>
        <v>38.300000000000004</v>
      </c>
      <c r="CJ21" s="792">
        <f>+entero!CJ21</f>
        <v>51.5</v>
      </c>
      <c r="CK21" s="792">
        <f>+entero!CK21</f>
        <v>373.7</v>
      </c>
      <c r="CL21" s="792">
        <f>+entero!CL21</f>
        <v>265</v>
      </c>
      <c r="CM21" s="792">
        <f>+entero!CM21</f>
        <v>265.7</v>
      </c>
      <c r="CN21" s="792">
        <f>+entero!CN21</f>
        <v>393.8</v>
      </c>
      <c r="CO21" s="792">
        <f>+entero!CO21</f>
        <v>263.60000000000002</v>
      </c>
      <c r="CP21" s="792">
        <f>+entero!CP21</f>
        <v>308.7</v>
      </c>
      <c r="CQ21" s="792">
        <f>+entero!CQ21</f>
        <v>306</v>
      </c>
      <c r="CR21" s="792">
        <f>+entero!CR21</f>
        <v>201.1</v>
      </c>
      <c r="CS21" s="792">
        <f>+entero!CS21</f>
        <v>168</v>
      </c>
      <c r="CT21" s="792">
        <f>+entero!CT21</f>
        <v>196.6</v>
      </c>
      <c r="CU21" s="792">
        <f>+entero!CU21</f>
        <v>174.8</v>
      </c>
      <c r="CV21" s="792">
        <f>+entero!CV21</f>
        <v>210.79999999999998</v>
      </c>
      <c r="CW21" s="792">
        <f>+entero!CW21</f>
        <v>264.89999999999998</v>
      </c>
      <c r="CX21" s="792">
        <f>+entero!CX21</f>
        <v>229</v>
      </c>
      <c r="CY21" s="792">
        <f>+entero!CY21</f>
        <v>217.1</v>
      </c>
      <c r="CZ21" s="792">
        <f>+entero!CZ21</f>
        <v>316.89999999999998</v>
      </c>
      <c r="DA21" s="792">
        <f>+entero!DA21</f>
        <v>258.8</v>
      </c>
      <c r="DB21" s="792">
        <f>+entero!DB21</f>
        <v>134.30000000000001</v>
      </c>
      <c r="DC21" s="792">
        <f>+entero!DC21</f>
        <v>63.900000000000006</v>
      </c>
      <c r="DD21" s="792">
        <f>+entero!DD21</f>
        <v>111.1</v>
      </c>
      <c r="DE21" s="792">
        <f>+entero!DE21</f>
        <v>145.80000000000001</v>
      </c>
      <c r="DF21" s="792">
        <f>+entero!DF21</f>
        <v>163</v>
      </c>
      <c r="DG21" s="792">
        <f>+entero!DG21</f>
        <v>156</v>
      </c>
      <c r="DH21" s="792">
        <f>+entero!DH21</f>
        <v>166.9</v>
      </c>
      <c r="DI21" s="792">
        <f>+entero!DI21</f>
        <v>231.4</v>
      </c>
      <c r="DJ21" s="792">
        <f>+entero!DJ21</f>
        <v>182.5</v>
      </c>
      <c r="DK21" s="792">
        <f>+entero!DK21</f>
        <v>156.6</v>
      </c>
      <c r="DL21" s="792">
        <f>+entero!DL21</f>
        <v>117.6</v>
      </c>
      <c r="DM21" s="792">
        <f>+entero!DM21</f>
        <v>43</v>
      </c>
      <c r="DN21" s="794">
        <f>+entero!DN21</f>
        <v>0</v>
      </c>
      <c r="DO21" s="485">
        <f>+entero!DO21</f>
        <v>2.2000000000000002</v>
      </c>
      <c r="DP21" s="485">
        <f>+entero!DP21</f>
        <v>0.2</v>
      </c>
      <c r="DQ21" s="485">
        <f>+entero!DQ21</f>
        <v>4</v>
      </c>
      <c r="DR21" s="485">
        <f>+entero!DR21</f>
        <v>4</v>
      </c>
      <c r="DS21" s="794">
        <f>+entero!DS21</f>
        <v>0</v>
      </c>
      <c r="DT21" s="923">
        <f>+entero!DT21</f>
        <v>0</v>
      </c>
      <c r="DU21" s="827"/>
      <c r="DV21" s="827"/>
      <c r="DW21" s="827"/>
      <c r="DX21" s="827"/>
      <c r="DY21" s="827"/>
      <c r="DZ21" s="827"/>
      <c r="EA21" s="827"/>
      <c r="EB21" s="827"/>
      <c r="EC21" s="828"/>
      <c r="ED21" s="828"/>
      <c r="EE21" s="828"/>
      <c r="EF21" s="828"/>
      <c r="EG21" s="828"/>
      <c r="EH21" s="828"/>
      <c r="EI21" s="828"/>
      <c r="EJ21" s="828"/>
    </row>
    <row r="22" spans="2:140" s="825" customFormat="1" x14ac:dyDescent="0.2">
      <c r="C22" s="826"/>
      <c r="D22" s="71" t="str">
        <f>+entero!D22</f>
        <v xml:space="preserve">Adjudicación de dólares en Ventas Directas  - Sector Privado </v>
      </c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2"/>
      <c r="AA22" s="792"/>
      <c r="AB22" s="792"/>
      <c r="AC22" s="792"/>
      <c r="AD22" s="792"/>
      <c r="AE22" s="792"/>
      <c r="AF22" s="792"/>
      <c r="AG22" s="792"/>
      <c r="AH22" s="792"/>
      <c r="AI22" s="792"/>
      <c r="AJ22" s="792"/>
      <c r="AK22" s="792"/>
      <c r="AL22" s="792"/>
      <c r="AM22" s="792"/>
      <c r="AN22" s="792"/>
      <c r="AO22" s="792">
        <f>+entero!AO22</f>
        <v>0</v>
      </c>
      <c r="AP22" s="792">
        <f>+entero!AP22</f>
        <v>0</v>
      </c>
      <c r="AQ22" s="792">
        <f>+entero!AQ22</f>
        <v>0</v>
      </c>
      <c r="AR22" s="792">
        <f>+entero!AR22</f>
        <v>0</v>
      </c>
      <c r="AS22" s="792">
        <f>+entero!AS22</f>
        <v>0</v>
      </c>
      <c r="AT22" s="792">
        <f>+entero!AT22</f>
        <v>0</v>
      </c>
      <c r="AU22" s="792">
        <f>+entero!AU22</f>
        <v>0</v>
      </c>
      <c r="AV22" s="792">
        <f>+entero!AV22</f>
        <v>0</v>
      </c>
      <c r="AW22" s="792">
        <f>+entero!AW22</f>
        <v>0</v>
      </c>
      <c r="AX22" s="792">
        <f>+entero!AX22</f>
        <v>0</v>
      </c>
      <c r="AY22" s="792">
        <f>+entero!AY22</f>
        <v>0</v>
      </c>
      <c r="AZ22" s="792">
        <f>+entero!AZ22</f>
        <v>0</v>
      </c>
      <c r="BA22" s="792">
        <f>+entero!BA22</f>
        <v>0</v>
      </c>
      <c r="BB22" s="792">
        <f>+entero!BB22</f>
        <v>0</v>
      </c>
      <c r="BC22" s="792">
        <f>+entero!BC22</f>
        <v>0</v>
      </c>
      <c r="BD22" s="792">
        <f>+entero!BD22</f>
        <v>0</v>
      </c>
      <c r="BE22" s="792">
        <f>+entero!BE22</f>
        <v>0</v>
      </c>
      <c r="BF22" s="792">
        <f>+entero!BF22</f>
        <v>0</v>
      </c>
      <c r="BG22" s="792">
        <f>+entero!BG22</f>
        <v>7.4</v>
      </c>
      <c r="BH22" s="792">
        <f>+entero!BH22</f>
        <v>20.400000000000002</v>
      </c>
      <c r="BI22" s="792">
        <f>+entero!BI22</f>
        <v>3</v>
      </c>
      <c r="BJ22" s="792">
        <f>+entero!BJ22</f>
        <v>20.8</v>
      </c>
      <c r="BK22" s="792">
        <f>+entero!BK22</f>
        <v>56.1</v>
      </c>
      <c r="BL22" s="792">
        <f>+entero!BL22</f>
        <v>71.400000000000006</v>
      </c>
      <c r="BM22" s="792">
        <f>+entero!BM22</f>
        <v>78.399999999999991</v>
      </c>
      <c r="BN22" s="792">
        <f>+entero!BN22</f>
        <v>111.39999999999992</v>
      </c>
      <c r="BO22" s="792">
        <f>+entero!BO22</f>
        <v>95.499999999999972</v>
      </c>
      <c r="BP22" s="792">
        <f>+entero!BP22</f>
        <v>88.40000000000002</v>
      </c>
      <c r="BQ22" s="792">
        <f>+entero!BQ22</f>
        <v>102.4</v>
      </c>
      <c r="BR22" s="792">
        <f>+entero!BR22</f>
        <v>93.000000000000028</v>
      </c>
      <c r="BS22" s="792">
        <f>+entero!BS22</f>
        <v>75.900000000000034</v>
      </c>
      <c r="BT22" s="792">
        <f>+entero!BT22</f>
        <v>69.399999999999991</v>
      </c>
      <c r="BU22" s="792">
        <f>+entero!BU22</f>
        <v>79.5</v>
      </c>
      <c r="BV22" s="792">
        <f>+entero!BV22</f>
        <v>47.5</v>
      </c>
      <c r="BW22" s="792">
        <f>+entero!BW22</f>
        <v>48.000000000000007</v>
      </c>
      <c r="BX22" s="792">
        <f>+entero!BX22</f>
        <v>111.79999999999997</v>
      </c>
      <c r="BY22" s="792">
        <f>+entero!BY22</f>
        <v>121.19999999999992</v>
      </c>
      <c r="BZ22" s="792">
        <f>+entero!BZ22</f>
        <v>185.1</v>
      </c>
      <c r="CA22" s="792">
        <f>+entero!CA22</f>
        <v>223.60000000000002</v>
      </c>
      <c r="CB22" s="792">
        <f>+entero!CB22</f>
        <v>182.90000000000003</v>
      </c>
      <c r="CC22" s="792">
        <f>+entero!CC22</f>
        <v>228.49999999999997</v>
      </c>
      <c r="CD22" s="792">
        <f>+entero!CD22</f>
        <v>164.8</v>
      </c>
      <c r="CE22" s="792">
        <f>+entero!CE22</f>
        <v>236.8</v>
      </c>
      <c r="CF22" s="792">
        <f>+entero!CF22</f>
        <v>153.89999999999998</v>
      </c>
      <c r="CG22" s="792">
        <f>+entero!CG22</f>
        <v>227.89999999999998</v>
      </c>
      <c r="CH22" s="792">
        <f>+entero!CH22</f>
        <v>210.3</v>
      </c>
      <c r="CI22" s="792">
        <f>+entero!CI22</f>
        <v>229.29999999999998</v>
      </c>
      <c r="CJ22" s="792">
        <f>+entero!CJ22</f>
        <v>221.8</v>
      </c>
      <c r="CK22" s="792">
        <f>+entero!CK22</f>
        <v>97</v>
      </c>
      <c r="CL22" s="792">
        <f>+entero!CL22</f>
        <v>28.500000000000004</v>
      </c>
      <c r="CM22" s="792">
        <f>+entero!CM22</f>
        <v>41.2</v>
      </c>
      <c r="CN22" s="792">
        <f>+entero!CN22</f>
        <v>21.1</v>
      </c>
      <c r="CO22" s="792">
        <f>+entero!CO22</f>
        <v>10.200000000000001</v>
      </c>
      <c r="CP22" s="792">
        <f>+entero!CP22</f>
        <v>17.5</v>
      </c>
      <c r="CQ22" s="792">
        <f>+entero!CQ22</f>
        <v>19.100000000000001</v>
      </c>
      <c r="CR22" s="792">
        <f>+entero!CR22</f>
        <v>5.9</v>
      </c>
      <c r="CS22" s="792">
        <f>+entero!CS22</f>
        <v>8.8000000000000007</v>
      </c>
      <c r="CT22" s="792">
        <f>+entero!CT22</f>
        <v>8</v>
      </c>
      <c r="CU22" s="792">
        <f>+entero!CU22</f>
        <v>7.9000000000000012</v>
      </c>
      <c r="CV22" s="792">
        <f>+entero!CV22</f>
        <v>7.9</v>
      </c>
      <c r="CW22" s="792">
        <f>+entero!CW22</f>
        <v>18.100000000000001</v>
      </c>
      <c r="CX22" s="792">
        <f>+entero!CX22</f>
        <v>28.1</v>
      </c>
      <c r="CY22" s="792">
        <f>+entero!CY22</f>
        <v>9.4</v>
      </c>
      <c r="CZ22" s="792">
        <f>+entero!CZ22</f>
        <v>25.900000000000006</v>
      </c>
      <c r="DA22" s="792">
        <f>+entero!DA22</f>
        <v>2.8</v>
      </c>
      <c r="DB22" s="792">
        <f>+entero!DB22</f>
        <v>7.3000000000000007</v>
      </c>
      <c r="DC22" s="792">
        <f>+entero!DC22</f>
        <v>5.6000000000000005</v>
      </c>
      <c r="DD22" s="792">
        <f>+entero!DD22</f>
        <v>4</v>
      </c>
      <c r="DE22" s="792">
        <f>+entero!DE22</f>
        <v>7.1999999999999993</v>
      </c>
      <c r="DF22" s="792">
        <f>+entero!DF22</f>
        <v>7.5</v>
      </c>
      <c r="DG22" s="792">
        <f>+entero!DG22</f>
        <v>8.3000000000000007</v>
      </c>
      <c r="DH22" s="792">
        <f>+entero!DH22</f>
        <v>6.8</v>
      </c>
      <c r="DI22" s="792">
        <f>+entero!DI22</f>
        <v>8</v>
      </c>
      <c r="DJ22" s="792">
        <f>+entero!DJ22</f>
        <v>5.4</v>
      </c>
      <c r="DK22" s="792">
        <f>+entero!DK22</f>
        <v>7.3</v>
      </c>
      <c r="DL22" s="792">
        <f>+entero!DL22</f>
        <v>5.3000000000000007</v>
      </c>
      <c r="DM22" s="792">
        <f>+entero!DM22</f>
        <v>1.5</v>
      </c>
      <c r="DN22" s="794">
        <f>+entero!DN22</f>
        <v>0</v>
      </c>
      <c r="DO22" s="485">
        <f>+entero!DO22</f>
        <v>0.3</v>
      </c>
      <c r="DP22" s="485">
        <f>+entero!DP22</f>
        <v>0</v>
      </c>
      <c r="DQ22" s="485">
        <f>+entero!DQ22</f>
        <v>0</v>
      </c>
      <c r="DR22" s="485">
        <f>+entero!DR22</f>
        <v>0.6</v>
      </c>
      <c r="DS22" s="794">
        <f>+entero!DS22</f>
        <v>0</v>
      </c>
      <c r="DT22" s="923">
        <f>+entero!DT22</f>
        <v>0</v>
      </c>
      <c r="DU22" s="827"/>
      <c r="DV22" s="827"/>
      <c r="DW22" s="827"/>
      <c r="DX22" s="827"/>
      <c r="DY22" s="827"/>
      <c r="DZ22" s="827"/>
      <c r="EA22" s="827"/>
      <c r="EB22" s="827"/>
      <c r="EC22" s="828"/>
      <c r="ED22" s="828"/>
      <c r="EE22" s="828"/>
      <c r="EF22" s="828"/>
      <c r="EG22" s="828"/>
      <c r="EH22" s="828"/>
      <c r="EI22" s="828"/>
      <c r="EJ22" s="828"/>
    </row>
    <row r="23" spans="2:140" s="825" customFormat="1" x14ac:dyDescent="0.2">
      <c r="C23" s="826"/>
      <c r="D23" s="71" t="str">
        <f>+entero!D23</f>
        <v xml:space="preserve">Venta de dólares en Ventanillas del BCB  </v>
      </c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O23" s="792"/>
      <c r="P23" s="792"/>
      <c r="Q23" s="792"/>
      <c r="R23" s="792"/>
      <c r="S23" s="792"/>
      <c r="T23" s="792"/>
      <c r="U23" s="792"/>
      <c r="V23" s="792"/>
      <c r="W23" s="792"/>
      <c r="X23" s="792"/>
      <c r="Y23" s="792"/>
      <c r="Z23" s="792"/>
      <c r="AA23" s="792"/>
      <c r="AB23" s="792"/>
      <c r="AC23" s="792"/>
      <c r="AD23" s="792"/>
      <c r="AE23" s="792"/>
      <c r="AF23" s="792"/>
      <c r="AG23" s="792"/>
      <c r="AH23" s="792"/>
      <c r="AI23" s="792"/>
      <c r="AJ23" s="792"/>
      <c r="AK23" s="792"/>
      <c r="AL23" s="792"/>
      <c r="AM23" s="792"/>
      <c r="AN23" s="792"/>
      <c r="AO23" s="792">
        <f>+entero!AO23</f>
        <v>0</v>
      </c>
      <c r="AP23" s="792">
        <f>+entero!AP23</f>
        <v>0</v>
      </c>
      <c r="AQ23" s="792">
        <f>+entero!AQ23</f>
        <v>0</v>
      </c>
      <c r="AR23" s="792">
        <f>+entero!AR23</f>
        <v>0</v>
      </c>
      <c r="AS23" s="792">
        <f>+entero!AS23</f>
        <v>0</v>
      </c>
      <c r="AT23" s="792">
        <f>+entero!AT23</f>
        <v>0</v>
      </c>
      <c r="AU23" s="792">
        <f>+entero!AU23</f>
        <v>0</v>
      </c>
      <c r="AV23" s="792">
        <f>+entero!AV23</f>
        <v>0</v>
      </c>
      <c r="AW23" s="792">
        <f>+entero!AW23</f>
        <v>0</v>
      </c>
      <c r="AX23" s="792">
        <f>+entero!AX23</f>
        <v>0</v>
      </c>
      <c r="AY23" s="792">
        <f>+entero!AY23</f>
        <v>0</v>
      </c>
      <c r="AZ23" s="792">
        <f>+entero!AZ23</f>
        <v>0</v>
      </c>
      <c r="BA23" s="792">
        <f>+entero!BA23</f>
        <v>0</v>
      </c>
      <c r="BB23" s="792">
        <f>+entero!BB23</f>
        <v>14.47296592</v>
      </c>
      <c r="BC23" s="792">
        <f>+entero!BC23</f>
        <v>3.4351645900000003</v>
      </c>
      <c r="BD23" s="792">
        <f>+entero!BD23</f>
        <v>1.63348129</v>
      </c>
      <c r="BE23" s="792">
        <f>+entero!BE23</f>
        <v>2.7027968499999999</v>
      </c>
      <c r="BF23" s="792">
        <f>+entero!BF23</f>
        <v>1.4501023500000001</v>
      </c>
      <c r="BG23" s="792">
        <f>+entero!BG23</f>
        <v>0.93623032999999989</v>
      </c>
      <c r="BH23" s="792">
        <f>+entero!BH23</f>
        <v>1.22123026</v>
      </c>
      <c r="BI23" s="792">
        <f>+entero!BI23</f>
        <v>1.2173240000000001</v>
      </c>
      <c r="BJ23" s="792">
        <f>+entero!BJ23</f>
        <v>1.45859395</v>
      </c>
      <c r="BK23" s="792">
        <f>+entero!BK23</f>
        <v>2.6266379999999998</v>
      </c>
      <c r="BL23" s="792">
        <f>+entero!BL23</f>
        <v>2.6112059999999997</v>
      </c>
      <c r="BM23" s="792">
        <f>+entero!BM23</f>
        <v>4.3241249999999996</v>
      </c>
      <c r="BN23" s="792">
        <f>+entero!BN23</f>
        <v>13.905470210000001</v>
      </c>
      <c r="BO23" s="792">
        <f>+entero!BO23</f>
        <v>7.3892338799999999</v>
      </c>
      <c r="BP23" s="792">
        <f>+entero!BP23</f>
        <v>7.6231626999999991</v>
      </c>
      <c r="BQ23" s="792">
        <f>+entero!BQ23</f>
        <v>4.1213666800000004</v>
      </c>
      <c r="BR23" s="792">
        <f>+entero!BR23</f>
        <v>5.8310994300000001</v>
      </c>
      <c r="BS23" s="792">
        <f>+entero!BS23</f>
        <v>4.06249284</v>
      </c>
      <c r="BT23" s="792">
        <f>+entero!BT23</f>
        <v>4.3193160900000001</v>
      </c>
      <c r="BU23" s="792">
        <f>+entero!BU23</f>
        <v>2.2902070000000001</v>
      </c>
      <c r="BV23" s="792">
        <f>+entero!BV23</f>
        <v>3.24153694</v>
      </c>
      <c r="BW23" s="792">
        <f>+entero!BW23</f>
        <v>3.8396830199999998</v>
      </c>
      <c r="BX23" s="792">
        <f>+entero!BX23</f>
        <v>3.80093119</v>
      </c>
      <c r="BY23" s="792">
        <f>+entero!BY23</f>
        <v>5.9187925899999989</v>
      </c>
      <c r="BZ23" s="792">
        <f>+entero!BZ23</f>
        <v>11.569328459999999</v>
      </c>
      <c r="CA23" s="792">
        <f>+entero!CA23</f>
        <v>9.9786675299999992</v>
      </c>
      <c r="CB23" s="792">
        <f>+entero!CB23</f>
        <v>4.0479829199999999</v>
      </c>
      <c r="CC23" s="792">
        <f>+entero!CC23</f>
        <v>4.5921296500000004</v>
      </c>
      <c r="CD23" s="792">
        <f>+entero!CD23</f>
        <v>8.2742601499999999</v>
      </c>
      <c r="CE23" s="792">
        <f>+entero!CE23</f>
        <v>3.0894452399999999</v>
      </c>
      <c r="CF23" s="792">
        <f>+entero!CF23</f>
        <v>6.9925920599999989</v>
      </c>
      <c r="CG23" s="792">
        <f>+entero!CG23</f>
        <v>7.9842856300000005</v>
      </c>
      <c r="CH23" s="792">
        <f>+entero!CH23</f>
        <v>10.245508150000001</v>
      </c>
      <c r="CI23" s="792">
        <f>+entero!CI23</f>
        <v>10.50111115</v>
      </c>
      <c r="CJ23" s="792">
        <f>+entero!CJ23</f>
        <v>9.3423372899999997</v>
      </c>
      <c r="CK23" s="792">
        <f>+entero!CK23</f>
        <v>6.0425297000000002</v>
      </c>
      <c r="CL23" s="792">
        <f>+entero!CL23</f>
        <v>3.4239942599999997</v>
      </c>
      <c r="CM23" s="792">
        <f>+entero!CM23</f>
        <v>3.3679287800000002</v>
      </c>
      <c r="CN23" s="792">
        <f>+entero!CN23</f>
        <v>5.8419486200000001</v>
      </c>
      <c r="CO23" s="792">
        <f>+entero!CO23</f>
        <v>3.0141023199999997</v>
      </c>
      <c r="CP23" s="792">
        <f>+entero!CP23</f>
        <v>2.5405555500000001</v>
      </c>
      <c r="CQ23" s="792">
        <f>+entero!CQ23</f>
        <v>3.1247731500000002</v>
      </c>
      <c r="CR23" s="792">
        <f>+entero!CR23</f>
        <v>3.1878843599999995</v>
      </c>
      <c r="CS23" s="792">
        <f>+entero!CS23</f>
        <v>3.2119667299999994</v>
      </c>
      <c r="CT23" s="792">
        <f>+entero!CT23</f>
        <v>2.5124451799999998</v>
      </c>
      <c r="CU23" s="792">
        <f>+entero!CU23</f>
        <v>1.8127412599999999</v>
      </c>
      <c r="CV23" s="792">
        <f>+entero!CV23</f>
        <v>2.0613056699999999</v>
      </c>
      <c r="CW23" s="792">
        <f>+entero!CW23</f>
        <v>3.0023727299999998</v>
      </c>
      <c r="CX23" s="792">
        <f>+entero!CX23</f>
        <v>2.07691683</v>
      </c>
      <c r="CY23" s="792">
        <f>+entero!CY23</f>
        <v>1.8506030500000001</v>
      </c>
      <c r="CZ23" s="792">
        <f>+entero!CZ23</f>
        <v>2.2063951900000003</v>
      </c>
      <c r="DA23" s="792">
        <f>+entero!DA23</f>
        <v>1.6642037800000002</v>
      </c>
      <c r="DB23" s="792">
        <f>+entero!DB23</f>
        <v>1.56723447</v>
      </c>
      <c r="DC23" s="792">
        <f>+entero!DC23</f>
        <v>1.55868312</v>
      </c>
      <c r="DD23" s="792">
        <f>+entero!DD23</f>
        <v>1.5192439000000002</v>
      </c>
      <c r="DE23" s="792">
        <f>+entero!DE23</f>
        <v>2.0937076499999998</v>
      </c>
      <c r="DF23" s="792">
        <f>+entero!DF23</f>
        <v>2.0615500200000003</v>
      </c>
      <c r="DG23" s="792">
        <f>+entero!DG23</f>
        <v>1.7347722999999999</v>
      </c>
      <c r="DH23" s="792">
        <f>+entero!DH23</f>
        <v>1.7962961299999998</v>
      </c>
      <c r="DI23" s="792">
        <f>+entero!DI23</f>
        <v>2.5676986999999998</v>
      </c>
      <c r="DJ23" s="792">
        <f>+entero!DJ23</f>
        <v>2.4776578599999999</v>
      </c>
      <c r="DK23" s="792">
        <f>+entero!DK23</f>
        <v>1.4595160900000002</v>
      </c>
      <c r="DL23" s="792">
        <f>+entero!DL23</f>
        <v>2.0680555200000001</v>
      </c>
      <c r="DM23" s="792">
        <f>+entero!DM23</f>
        <v>0.51893123000000008</v>
      </c>
      <c r="DN23" s="794">
        <f>+entero!DN23</f>
        <v>0.121324</v>
      </c>
      <c r="DO23" s="485">
        <f>+entero!DO23</f>
        <v>5.1700999999999997E-2</v>
      </c>
      <c r="DP23" s="485">
        <f>+entero!DP23</f>
        <v>0.26150499999999999</v>
      </c>
      <c r="DQ23" s="485">
        <f>+entero!DQ23</f>
        <v>0.12399028999999999</v>
      </c>
      <c r="DR23" s="485">
        <f>+entero!DR23</f>
        <v>0.24010999999999999</v>
      </c>
      <c r="DS23" s="794">
        <f>+entero!DS23</f>
        <v>0</v>
      </c>
      <c r="DT23" s="923">
        <f>+entero!DT23</f>
        <v>0</v>
      </c>
      <c r="DU23" s="827"/>
      <c r="DV23" s="827"/>
      <c r="DW23" s="827"/>
      <c r="DX23" s="827"/>
      <c r="DY23" s="827"/>
      <c r="DZ23" s="827"/>
      <c r="EA23" s="827"/>
      <c r="EB23" s="827"/>
      <c r="EC23" s="828"/>
      <c r="ED23" s="828"/>
      <c r="EE23" s="828"/>
      <c r="EF23" s="828"/>
      <c r="EG23" s="828"/>
      <c r="EH23" s="828"/>
      <c r="EI23" s="828"/>
      <c r="EJ23" s="828"/>
    </row>
    <row r="24" spans="2:140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2">
        <f>+entero!DG24</f>
        <v>0</v>
      </c>
      <c r="DH24" s="792">
        <f>+entero!DH24</f>
        <v>0</v>
      </c>
      <c r="DI24" s="792">
        <f>+entero!DI24</f>
        <v>0</v>
      </c>
      <c r="DJ24" s="792">
        <f>+entero!DJ24</f>
        <v>0</v>
      </c>
      <c r="DK24" s="792">
        <f>+entero!DK24</f>
        <v>0</v>
      </c>
      <c r="DL24" s="792">
        <f>+entero!DL24</f>
        <v>0</v>
      </c>
      <c r="DM24" s="792">
        <f>+entero!DM24</f>
        <v>0</v>
      </c>
      <c r="DN24" s="794">
        <f>+entero!DN24</f>
        <v>0</v>
      </c>
      <c r="DO24" s="485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794">
        <f>+entero!DS24</f>
        <v>0</v>
      </c>
      <c r="DT24" s="923">
        <f>+entero!DT24</f>
        <v>0</v>
      </c>
      <c r="DU24" s="166"/>
      <c r="DV24" s="166"/>
      <c r="DW24" s="166"/>
      <c r="DX24" s="166"/>
      <c r="DY24" s="166"/>
      <c r="DZ24" s="166"/>
      <c r="EA24" s="166"/>
      <c r="EB24" s="166"/>
    </row>
    <row r="25" spans="2:140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2">
        <f>+entero!DG25</f>
        <v>0</v>
      </c>
      <c r="DH25" s="792">
        <f>+entero!DH25</f>
        <v>0</v>
      </c>
      <c r="DI25" s="792">
        <f>+entero!DI25</f>
        <v>0</v>
      </c>
      <c r="DJ25" s="792">
        <f>+entero!DJ25</f>
        <v>0</v>
      </c>
      <c r="DK25" s="792">
        <f>+entero!DK25</f>
        <v>0</v>
      </c>
      <c r="DL25" s="792">
        <f>+entero!DL25</f>
        <v>0</v>
      </c>
      <c r="DM25" s="792">
        <f>+entero!DM25</f>
        <v>0</v>
      </c>
      <c r="DN25" s="794">
        <f>+entero!DN25</f>
        <v>0</v>
      </c>
      <c r="DO25" s="485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794">
        <f>+entero!DS25</f>
        <v>0</v>
      </c>
      <c r="DT25" s="923">
        <f>+entero!DT25</f>
        <v>0</v>
      </c>
      <c r="DU25" s="166"/>
      <c r="DV25" s="166"/>
      <c r="DW25" s="166"/>
      <c r="DX25" s="166"/>
      <c r="DY25" s="166"/>
      <c r="DZ25" s="166"/>
      <c r="EA25" s="166"/>
      <c r="EB25" s="166"/>
    </row>
    <row r="26" spans="2:140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4">
        <f>+entero!DG26</f>
        <v>79.3</v>
      </c>
      <c r="DH26" s="794">
        <f>+entero!DH26</f>
        <v>143.35</v>
      </c>
      <c r="DI26" s="792">
        <f>+entero!DI26</f>
        <v>259.20000000000005</v>
      </c>
      <c r="DJ26" s="792">
        <f>+entero!DJ26</f>
        <v>112.25</v>
      </c>
      <c r="DK26" s="792">
        <f>+entero!DK26</f>
        <v>115.80000000000001</v>
      </c>
      <c r="DL26" s="792">
        <f>+entero!DL26</f>
        <v>107.3</v>
      </c>
      <c r="DM26" s="792">
        <f>+entero!DM26</f>
        <v>61.7</v>
      </c>
      <c r="DN26" s="794">
        <f>+entero!DN26</f>
        <v>0.4</v>
      </c>
      <c r="DO26" s="485">
        <f>+entero!DO26</f>
        <v>0</v>
      </c>
      <c r="DP26" s="485">
        <f>+entero!DP26</f>
        <v>1.5</v>
      </c>
      <c r="DQ26" s="485">
        <f>+entero!DQ26</f>
        <v>0.4</v>
      </c>
      <c r="DR26" s="485">
        <f>+entero!DR26</f>
        <v>0</v>
      </c>
      <c r="DS26" s="794">
        <f>+entero!DS26</f>
        <v>0</v>
      </c>
      <c r="DT26" s="923">
        <f>+entero!DT26</f>
        <v>0</v>
      </c>
      <c r="DU26" s="166"/>
      <c r="DV26" s="166"/>
      <c r="DW26" s="166"/>
      <c r="DX26" s="166"/>
      <c r="DY26" s="166"/>
      <c r="DZ26" s="166"/>
      <c r="EA26" s="166"/>
      <c r="EB26" s="166"/>
    </row>
    <row r="27" spans="2:14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5"/>
      <c r="CY27" s="745"/>
      <c r="CZ27" s="745"/>
      <c r="DA27" s="42"/>
      <c r="DB27" s="745"/>
      <c r="DC27" s="745"/>
      <c r="DD27" s="745"/>
      <c r="DE27" s="745"/>
      <c r="DF27" s="745"/>
      <c r="DG27" s="759"/>
      <c r="DH27" s="759"/>
      <c r="DI27" s="42"/>
      <c r="DJ27" s="42"/>
      <c r="DK27" s="42"/>
      <c r="DL27" s="42"/>
      <c r="DM27" s="924"/>
      <c r="DN27" s="759"/>
      <c r="DO27" s="996"/>
      <c r="DP27" s="836"/>
      <c r="DQ27" s="970"/>
      <c r="DR27" s="836"/>
      <c r="DS27" s="924"/>
      <c r="DT27" s="925"/>
      <c r="DU27" s="166"/>
      <c r="DV27" s="166"/>
      <c r="DW27" s="166"/>
      <c r="DX27" s="166"/>
      <c r="DY27" s="166"/>
      <c r="DZ27" s="166"/>
      <c r="EA27" s="166"/>
      <c r="EB27" s="166"/>
    </row>
    <row r="28" spans="2:14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762"/>
      <c r="DP28" s="4"/>
      <c r="DQ28" s="4"/>
      <c r="DR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2:14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764"/>
      <c r="DP29" s="27"/>
      <c r="DQ29" s="27"/>
      <c r="DR29" s="27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2:14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4"/>
      <c r="DH30" s="764"/>
      <c r="DI30" s="764"/>
      <c r="DJ30" s="764"/>
      <c r="DK30" s="764"/>
      <c r="DL30" s="764"/>
      <c r="DM30" s="764"/>
      <c r="DN30" s="764"/>
      <c r="DO30" s="764"/>
      <c r="DP30" s="27"/>
      <c r="DQ30" s="27"/>
      <c r="DR30" s="27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2:14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4"/>
      <c r="DH31" s="764"/>
      <c r="DI31" s="764"/>
      <c r="DJ31" s="764"/>
      <c r="DK31" s="764"/>
      <c r="DL31" s="764"/>
      <c r="DM31" s="764"/>
      <c r="DN31" s="764"/>
      <c r="DO31" s="764"/>
      <c r="DP31" s="27"/>
      <c r="DQ31" s="27"/>
      <c r="DR31" s="27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2:14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4"/>
      <c r="DH32" s="764"/>
      <c r="DI32" s="764"/>
      <c r="DJ32" s="764"/>
      <c r="DK32" s="764"/>
      <c r="DL32" s="764"/>
      <c r="DM32" s="764"/>
      <c r="DN32" s="764"/>
      <c r="DO32" s="764"/>
      <c r="DP32" s="27"/>
      <c r="DQ32" s="27"/>
      <c r="DR32" s="27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4"/>
      <c r="DH33" s="764"/>
      <c r="DI33" s="764"/>
      <c r="DJ33" s="764"/>
      <c r="DK33" s="764"/>
      <c r="DL33" s="764"/>
      <c r="DM33" s="764"/>
      <c r="DN33" s="764"/>
      <c r="DO33" s="764"/>
      <c r="DP33" s="27"/>
      <c r="DQ33" s="27"/>
      <c r="DR33" s="27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762"/>
      <c r="DP34" s="4"/>
      <c r="DQ34" s="4"/>
      <c r="DR34" s="4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762"/>
      <c r="DP35" s="4"/>
      <c r="DQ35" s="4"/>
      <c r="DR35" s="4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762"/>
      <c r="DJ36" s="762"/>
      <c r="DK36" s="762"/>
      <c r="DL36" s="762"/>
      <c r="DM36" s="762"/>
      <c r="DN36" s="762"/>
      <c r="DO36" s="762"/>
      <c r="DP36" s="5"/>
      <c r="DQ36" s="762"/>
      <c r="DR36" s="762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781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781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781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781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781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781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781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781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781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8"/>
      <c r="DQ75" s="781"/>
      <c r="DR75" s="781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8"/>
      <c r="DQ76" s="781"/>
      <c r="DR76" s="781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8"/>
      <c r="DQ77" s="781"/>
      <c r="DR77" s="781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168"/>
      <c r="DQ78" s="781"/>
      <c r="DR78" s="781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168"/>
      <c r="DQ79" s="781"/>
      <c r="DR79" s="781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168"/>
      <c r="DQ80" s="781"/>
      <c r="DR80" s="781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168"/>
      <c r="DQ81" s="781"/>
      <c r="DR81" s="781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168"/>
      <c r="DQ82" s="781"/>
      <c r="DR82" s="781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781"/>
      <c r="DP83" s="168"/>
      <c r="DQ83" s="781"/>
      <c r="DR83" s="781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7"/>
      <c r="DQ84" s="780"/>
      <c r="DR84" s="780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167"/>
      <c r="DQ85" s="780"/>
      <c r="DR85" s="780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167"/>
      <c r="DQ86" s="780"/>
      <c r="DR86" s="780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167"/>
      <c r="DQ87" s="780"/>
      <c r="DR87" s="780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780"/>
      <c r="DP88" s="167"/>
      <c r="DQ88" s="780"/>
      <c r="DR88" s="780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780"/>
      <c r="DP89" s="167"/>
      <c r="DQ89" s="780"/>
      <c r="DR89" s="780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780"/>
      <c r="DP90" s="167"/>
      <c r="DQ90" s="780"/>
      <c r="DR90" s="780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780"/>
      <c r="DP91" s="167"/>
      <c r="DQ91" s="780"/>
      <c r="DR91" s="780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167"/>
      <c r="DQ92" s="780"/>
      <c r="DR92" s="780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780"/>
      <c r="DP93" s="167"/>
      <c r="DQ93" s="780"/>
      <c r="DR93" s="780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  <c r="DR94" s="782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  <c r="DR95" s="782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  <c r="DR101" s="782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  <c r="DR102" s="782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  <c r="DR103" s="782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  <c r="DR104" s="782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  <c r="DR105" s="782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  <c r="DR106" s="782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  <c r="DR107" s="782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  <c r="DR108" s="782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  <c r="DR109" s="782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  <c r="DR110" s="782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  <c r="DR111" s="782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  <c r="DR112" s="782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  <c r="DR113" s="782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  <c r="DR114" s="782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  <c r="DR115" s="782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  <c r="DR116" s="782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  <c r="DR117" s="782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  <c r="DR118" s="782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  <c r="DR119" s="782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  <c r="DR120" s="782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  <c r="DR121" s="782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170"/>
      <c r="DQ122" s="782"/>
      <c r="DR122" s="782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170"/>
      <c r="DQ123" s="782"/>
      <c r="DR123" s="782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170"/>
      <c r="DQ124" s="782"/>
      <c r="DR124" s="782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170"/>
      <c r="DQ125" s="782"/>
      <c r="DR125" s="782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170"/>
      <c r="DQ126" s="782"/>
      <c r="DR126" s="782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170"/>
      <c r="DQ127" s="782"/>
      <c r="DR127" s="782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170"/>
      <c r="DQ128" s="782"/>
      <c r="DR128" s="782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170"/>
      <c r="DQ129" s="782"/>
      <c r="DR129" s="782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170"/>
      <c r="DQ130" s="782"/>
      <c r="DR130" s="782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170"/>
      <c r="DQ131" s="782"/>
      <c r="DR131" s="782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170"/>
      <c r="DQ132" s="782"/>
      <c r="DR132" s="782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170"/>
      <c r="DQ133" s="782"/>
      <c r="DR133" s="782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170"/>
      <c r="DQ134" s="782"/>
      <c r="DR134" s="782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170"/>
      <c r="DQ135" s="782"/>
      <c r="DR135" s="782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170"/>
      <c r="DQ136" s="782"/>
      <c r="DR136" s="782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170"/>
      <c r="DQ137" s="782"/>
      <c r="DR137" s="782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170"/>
      <c r="DQ138" s="782"/>
      <c r="DR138" s="782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170"/>
      <c r="DQ139" s="782"/>
      <c r="DR139" s="782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170"/>
      <c r="DQ140" s="782"/>
      <c r="DR140" s="782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170"/>
      <c r="DQ141" s="782"/>
      <c r="DR141" s="782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170"/>
      <c r="DQ142" s="782"/>
      <c r="DR142" s="782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170"/>
      <c r="DQ143" s="782"/>
      <c r="DR143" s="782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170"/>
      <c r="DQ144" s="782"/>
      <c r="DR144" s="782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170"/>
      <c r="DQ145" s="782"/>
      <c r="DR145" s="782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170"/>
      <c r="DQ146" s="782"/>
      <c r="DR146" s="782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170"/>
      <c r="DQ147" s="782"/>
      <c r="DR147" s="782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170"/>
      <c r="DQ148" s="782"/>
      <c r="DR148" s="782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170"/>
      <c r="DQ149" s="782"/>
      <c r="DR149" s="782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170"/>
      <c r="DQ150" s="782"/>
      <c r="DR150" s="782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170"/>
      <c r="DQ151" s="782"/>
      <c r="DR151" s="782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170"/>
      <c r="DQ152" s="782"/>
      <c r="DR152" s="782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170"/>
      <c r="DQ153" s="782"/>
      <c r="DR153" s="782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170"/>
      <c r="DQ154" s="782"/>
      <c r="DR154" s="782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170"/>
      <c r="DQ155" s="782"/>
      <c r="DR155" s="782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170"/>
      <c r="DQ156" s="782"/>
      <c r="DR156" s="782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170"/>
      <c r="DQ157" s="782"/>
      <c r="DR157" s="782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170"/>
      <c r="DQ158" s="782"/>
      <c r="DR158" s="782"/>
    </row>
    <row r="159" spans="3:12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782"/>
      <c r="DP159" s="170"/>
      <c r="DQ159" s="782"/>
      <c r="DR159" s="782"/>
    </row>
    <row r="160" spans="3:12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782"/>
      <c r="DP160" s="170"/>
      <c r="DQ160" s="782"/>
      <c r="DR160" s="782"/>
    </row>
    <row r="161" spans="3:12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782"/>
      <c r="DP161" s="170"/>
      <c r="DQ161" s="782"/>
      <c r="DR161" s="782"/>
    </row>
    <row r="162" spans="3:12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782"/>
      <c r="DP162" s="170"/>
      <c r="DQ162" s="782"/>
      <c r="DR162" s="782"/>
    </row>
    <row r="163" spans="3:12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782"/>
      <c r="DP163" s="170"/>
      <c r="DQ163" s="782"/>
      <c r="DR163" s="782"/>
    </row>
    <row r="164" spans="3:12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782"/>
      <c r="DP164" s="170"/>
      <c r="DQ164" s="782"/>
      <c r="DR164" s="782"/>
    </row>
    <row r="165" spans="3:12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782"/>
      <c r="DP165" s="170"/>
      <c r="DQ165" s="782"/>
      <c r="DR165" s="782"/>
    </row>
    <row r="166" spans="3:12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782"/>
      <c r="DP166" s="170"/>
      <c r="DQ166" s="782"/>
      <c r="DR166" s="782"/>
    </row>
    <row r="167" spans="3:12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782"/>
      <c r="DP167" s="170"/>
      <c r="DQ167" s="782"/>
      <c r="DR167" s="782"/>
    </row>
    <row r="168" spans="3:12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782"/>
      <c r="DP168" s="170"/>
      <c r="DQ168" s="782"/>
      <c r="DR168" s="782"/>
    </row>
    <row r="169" spans="3:12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782"/>
      <c r="DP169" s="170"/>
      <c r="DQ169" s="782"/>
      <c r="DR169" s="782"/>
    </row>
    <row r="170" spans="3:122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2"/>
      <c r="DH170" s="782"/>
      <c r="DI170" s="782"/>
      <c r="DJ170" s="782"/>
      <c r="DK170" s="782"/>
      <c r="DL170" s="782"/>
      <c r="DM170" s="782"/>
      <c r="DN170" s="782"/>
      <c r="DO170" s="782"/>
      <c r="DP170" s="170"/>
      <c r="DQ170" s="782"/>
      <c r="DR170" s="782"/>
    </row>
    <row r="171" spans="3:122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2"/>
      <c r="DH171" s="782"/>
      <c r="DI171" s="782"/>
      <c r="DJ171" s="782"/>
      <c r="DK171" s="782"/>
      <c r="DL171" s="782"/>
      <c r="DM171" s="782"/>
      <c r="DN171" s="782"/>
      <c r="DO171" s="782"/>
      <c r="DP171" s="170"/>
      <c r="DQ171" s="782"/>
      <c r="DR171" s="782"/>
    </row>
    <row r="172" spans="3:122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2"/>
      <c r="DH172" s="782"/>
      <c r="DI172" s="782"/>
      <c r="DJ172" s="782"/>
      <c r="DK172" s="782"/>
      <c r="DL172" s="782"/>
      <c r="DM172" s="782"/>
      <c r="DN172" s="782"/>
      <c r="DO172" s="782"/>
      <c r="DP172" s="170"/>
      <c r="DQ172" s="782"/>
      <c r="DR172" s="78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  <c r="DO173" s="840"/>
      <c r="DP173" s="2"/>
      <c r="DQ173" s="840"/>
      <c r="DR173" s="840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  <c r="DO174" s="840"/>
      <c r="DP174" s="2"/>
      <c r="DQ174" s="840"/>
      <c r="DR174" s="840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0"/>
      <c r="DJ175" s="840"/>
      <c r="DK175" s="840"/>
      <c r="DL175" s="840"/>
      <c r="DM175" s="840"/>
      <c r="DN175" s="840"/>
      <c r="DO175" s="840"/>
      <c r="DP175" s="2"/>
      <c r="DQ175" s="840"/>
      <c r="DR175" s="840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0"/>
      <c r="DJ176" s="840"/>
      <c r="DK176" s="840"/>
      <c r="DL176" s="840"/>
      <c r="DM176" s="840"/>
      <c r="DN176" s="840"/>
      <c r="DO176" s="840"/>
      <c r="DP176" s="2"/>
      <c r="DQ176" s="840"/>
      <c r="DR176" s="840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0"/>
      <c r="DJ177" s="840"/>
      <c r="DK177" s="840"/>
      <c r="DL177" s="840"/>
      <c r="DM177" s="840"/>
      <c r="DN177" s="840"/>
      <c r="DO177" s="840"/>
      <c r="DP177" s="2"/>
      <c r="DQ177" s="840"/>
      <c r="DR177" s="840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0"/>
      <c r="DJ178" s="840"/>
      <c r="DK178" s="840"/>
      <c r="DL178" s="840"/>
      <c r="DM178" s="840"/>
      <c r="DN178" s="840"/>
      <c r="DO178" s="840"/>
      <c r="DP178" s="2"/>
      <c r="DQ178" s="840"/>
      <c r="DR178" s="840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0"/>
      <c r="DJ179" s="840"/>
      <c r="DK179" s="840"/>
      <c r="DL179" s="840"/>
      <c r="DM179" s="840"/>
      <c r="DN179" s="840"/>
      <c r="DO179" s="840"/>
      <c r="DP179" s="2"/>
      <c r="DQ179" s="840"/>
      <c r="DR179" s="840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0"/>
      <c r="DJ180" s="840"/>
      <c r="DK180" s="840"/>
      <c r="DL180" s="840"/>
      <c r="DM180" s="840"/>
      <c r="DN180" s="840"/>
      <c r="DO180" s="840"/>
      <c r="DP180" s="2"/>
      <c r="DQ180" s="840"/>
      <c r="DR180" s="840"/>
    </row>
  </sheetData>
  <mergeCells count="116">
    <mergeCell ref="DC4:DC5"/>
    <mergeCell ref="CO4:CO5"/>
    <mergeCell ref="CT4:CT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DK4:DK5"/>
    <mergeCell ref="DS4:DT4"/>
    <mergeCell ref="CI4:CI5"/>
    <mergeCell ref="DI4:DI5"/>
    <mergeCell ref="CV4:CV5"/>
    <mergeCell ref="DF4:DF5"/>
    <mergeCell ref="DH4:DH5"/>
    <mergeCell ref="DG4:DG5"/>
    <mergeCell ref="DM4:DM5"/>
    <mergeCell ref="CL4:CL5"/>
    <mergeCell ref="CK4:CK5"/>
    <mergeCell ref="CJ4:CJ5"/>
    <mergeCell ref="DL4:DL5"/>
    <mergeCell ref="DN4:DR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H4:AH5"/>
    <mergeCell ref="AI4:AI5"/>
    <mergeCell ref="AG4:AG5"/>
    <mergeCell ref="AJ4:AJ5"/>
    <mergeCell ref="CF4:CF5"/>
    <mergeCell ref="DD4:DD5"/>
    <mergeCell ref="CG4:CG5"/>
    <mergeCell ref="BR4:BR5"/>
    <mergeCell ref="BV4:BV5"/>
    <mergeCell ref="BX4:BX5"/>
    <mergeCell ref="BH4:BH5"/>
    <mergeCell ref="BO4:BO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CE4:CE5"/>
    <mergeCell ref="CR4:CR5"/>
    <mergeCell ref="DA4:DA5"/>
    <mergeCell ref="CX4:CX5"/>
    <mergeCell ref="CY4:CY5"/>
    <mergeCell ref="CZ4:CZ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D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5" customWidth="1"/>
    <col min="112" max="112" width="9.42578125" style="760" customWidth="1"/>
    <col min="113" max="119" width="9.42578125" style="839" customWidth="1"/>
    <col min="120" max="120" width="9.28515625" customWidth="1"/>
    <col min="121" max="122" width="9.28515625" style="839" customWidth="1"/>
    <col min="123" max="134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787"/>
      <c r="DP1" s="8"/>
      <c r="DQ1" s="921"/>
      <c r="DR1" s="921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921"/>
      <c r="DP2" s="8"/>
      <c r="DQ2" s="921"/>
      <c r="DR2" s="921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65" t="str">
        <f>+entero!D3</f>
        <v>V   A   R   I   A   B   L   E   S     b/</v>
      </c>
      <c r="E3" s="1048" t="str">
        <f>+entero!E3</f>
        <v>2008                          A  fines de Dic*</v>
      </c>
      <c r="F3" s="1048" t="str">
        <f>+entero!F3</f>
        <v>2009                          A  fines de Ene*</v>
      </c>
      <c r="G3" s="1048" t="str">
        <f>+entero!G3</f>
        <v>2009                          A  fines de Feb*</v>
      </c>
      <c r="H3" s="1048" t="str">
        <f>+entero!H3</f>
        <v>2009                          A  fines de Mar*</v>
      </c>
      <c r="I3" s="1048" t="str">
        <f>+entero!I3</f>
        <v>2009                          A  fines de adr*</v>
      </c>
      <c r="J3" s="1048" t="str">
        <f>+entero!J3</f>
        <v>2009                          A  fines de May*</v>
      </c>
      <c r="K3" s="1048" t="str">
        <f>+entero!K3</f>
        <v>2009                          A  fines de Jun*</v>
      </c>
      <c r="L3" s="1048" t="str">
        <f>+entero!L3</f>
        <v>2009                          A  fines de Jul*</v>
      </c>
      <c r="M3" s="1048" t="str">
        <f>+entero!M3</f>
        <v>2009                          A  fines de Ago*</v>
      </c>
      <c r="N3" s="1048" t="str">
        <f>+entero!N3</f>
        <v>2009                          A  fines de Sep*</v>
      </c>
      <c r="O3" s="1048" t="str">
        <f>+entero!O3</f>
        <v>2009                          A  fines de Oct*</v>
      </c>
      <c r="P3" s="1048" t="str">
        <f>+entero!P3</f>
        <v>2009                          A  fines de Nov*</v>
      </c>
      <c r="Q3" s="1048" t="str">
        <f>+entero!Q3</f>
        <v>2009                          A  fines de Dic*</v>
      </c>
      <c r="R3" s="1048" t="str">
        <f>+entero!R3</f>
        <v>2010                          A  fines de Ene*</v>
      </c>
      <c r="S3" s="1048" t="str">
        <f>+entero!S3</f>
        <v>2010                          A  fines de Feb*</v>
      </c>
      <c r="T3" s="1048" t="str">
        <f>+entero!T3</f>
        <v>2010                          A  fines de Mar*</v>
      </c>
      <c r="U3" s="1048" t="str">
        <f>+entero!U3</f>
        <v>2010                          A  fines de adr*</v>
      </c>
      <c r="V3" s="1048" t="str">
        <f>+entero!V3</f>
        <v>2010                          A  fines de May*</v>
      </c>
      <c r="W3" s="1048" t="str">
        <f>+entero!W3</f>
        <v>2010                          A  fines de Jun*</v>
      </c>
      <c r="X3" s="1048" t="str">
        <f>+entero!X3</f>
        <v>2010                          A  fines de Jul*</v>
      </c>
      <c r="Y3" s="1048" t="str">
        <f>+entero!Y3</f>
        <v>2010                          A  fines de Ago*</v>
      </c>
      <c r="Z3" s="1048" t="str">
        <f>+entero!Z3</f>
        <v>2010                          A  fines de Sep*</v>
      </c>
      <c r="AA3" s="1048" t="str">
        <f>+entero!AA3</f>
        <v>2010                          A  fines de Oct*</v>
      </c>
      <c r="AB3" s="1048" t="str">
        <f>+entero!AB3</f>
        <v>2010                          A  fines de Nov*</v>
      </c>
      <c r="AC3" s="1048" t="str">
        <f>+entero!AC3</f>
        <v>2010                          A  fines de Dic*</v>
      </c>
      <c r="AD3" s="1048" t="str">
        <f>+entero!AD3</f>
        <v>2011                          A  fines de Ene*</v>
      </c>
      <c r="AE3" s="1048" t="str">
        <f>+entero!AE3</f>
        <v>2011                          A  fines de Feb*</v>
      </c>
      <c r="AF3" s="1048" t="str">
        <f>+entero!AF3</f>
        <v>2011                          A  fines de Mar*</v>
      </c>
      <c r="AG3" s="1048" t="str">
        <f>+entero!AG3</f>
        <v>2011                          A  fines de adr*</v>
      </c>
      <c r="AH3" s="1048" t="str">
        <f>+entero!AH3</f>
        <v>2011                          A  fines de May*</v>
      </c>
      <c r="AI3" s="1048" t="str">
        <f>+entero!AI3</f>
        <v>2011                          A  fines de Jun*</v>
      </c>
      <c r="AJ3" s="1048" t="str">
        <f>+entero!AJ3</f>
        <v>2011                          A  fines de Jul*</v>
      </c>
      <c r="AK3" s="1048" t="str">
        <f>+entero!AK3</f>
        <v>2011                          A  fines de Ago*</v>
      </c>
      <c r="AL3" s="1048" t="str">
        <f>+entero!AL3</f>
        <v>2011                          A  fines de Sep*</v>
      </c>
      <c r="AM3" s="1048" t="str">
        <f>+entero!AM3</f>
        <v>2011                          A  fines de Oct*</v>
      </c>
      <c r="AN3" s="1048" t="str">
        <f>+entero!AN3</f>
        <v>2011                          A  fines de Nov*</v>
      </c>
      <c r="AO3" s="1048" t="str">
        <f>+entero!AO3</f>
        <v>2011                          A  fines de Dic*</v>
      </c>
      <c r="AP3" s="1048" t="str">
        <f>+entero!AP3</f>
        <v>2012                          A  fines de Ene*</v>
      </c>
      <c r="AQ3" s="1048" t="str">
        <f>+entero!AQ3</f>
        <v>2012                          A  fines de Feb*</v>
      </c>
      <c r="AR3" s="1048" t="str">
        <f>+entero!AR3</f>
        <v>2012                          A  fines de Mar*</v>
      </c>
      <c r="AS3" s="1048" t="str">
        <f>+entero!AS3</f>
        <v>2012                          A  fines de adr*</v>
      </c>
      <c r="AT3" s="1048" t="str">
        <f>+entero!AT3</f>
        <v>2012                          A  fines de May*</v>
      </c>
      <c r="AU3" s="1048" t="str">
        <f>+entero!AU3</f>
        <v>2012                          A  fines de Jun*</v>
      </c>
      <c r="AV3" s="1048" t="str">
        <f>+entero!AV3</f>
        <v>2012                          A  fines de Jul*</v>
      </c>
      <c r="AW3" s="1048" t="str">
        <f>+entero!AW3</f>
        <v>2012                          A  fines de Ago*</v>
      </c>
      <c r="AX3" s="1048" t="str">
        <f>+entero!AX3</f>
        <v>2012                          A  fines de Sep*</v>
      </c>
      <c r="AY3" s="1048" t="str">
        <f>+entero!AY3</f>
        <v>2012                          A  fines de Oct*</v>
      </c>
      <c r="AZ3" s="1048" t="str">
        <f>+entero!AZ3</f>
        <v>2012                          A  fines de Nov*</v>
      </c>
      <c r="BA3" s="1048" t="str">
        <f>+entero!BA3</f>
        <v>2012                          A  fines de Dic*</v>
      </c>
      <c r="BB3" s="1048" t="str">
        <f>+entero!BB3</f>
        <v>2013                          A  fines de Ene*</v>
      </c>
      <c r="BC3" s="1048" t="str">
        <f>+entero!BC3</f>
        <v>2013                          A  fines de Feb*</v>
      </c>
      <c r="BD3" s="1048" t="str">
        <f>+entero!BD3</f>
        <v>2013                          A  fines de Mar*</v>
      </c>
      <c r="BE3" s="1048" t="str">
        <f>+entero!BE3</f>
        <v>2013                          A  fines de adr*</v>
      </c>
      <c r="BF3" s="1048" t="str">
        <f>+entero!BF3</f>
        <v>2013                          A  fines de May*</v>
      </c>
      <c r="BG3" s="1048" t="str">
        <f>+entero!BG3</f>
        <v>2013                          A  fines de Jun*</v>
      </c>
      <c r="BH3" s="1048" t="str">
        <f>+entero!BH3</f>
        <v>2013                          A  fines de Jul*</v>
      </c>
      <c r="BI3" s="1048" t="str">
        <f>+entero!BI3</f>
        <v>2013                          A  fines de Ago*</v>
      </c>
      <c r="BJ3" s="1048" t="str">
        <f>+entero!BJ3</f>
        <v>2013                          A  fines de Sep*</v>
      </c>
      <c r="BK3" s="1048" t="str">
        <f>+entero!BK3</f>
        <v>2013                          A  fines de Oct*</v>
      </c>
      <c r="BL3" s="1048" t="str">
        <f>+entero!BL3</f>
        <v>2013                          A  fines de Nov*</v>
      </c>
      <c r="BM3" s="1048" t="str">
        <f>+entero!BM3</f>
        <v>2013                          A  fines de Dic*</v>
      </c>
      <c r="BN3" s="1048" t="str">
        <f>+entero!BN3</f>
        <v>2014                          A  fines de Ene*</v>
      </c>
      <c r="BO3" s="1048" t="str">
        <f>+entero!BO3</f>
        <v>2014                          A  fines de Feb*</v>
      </c>
      <c r="BP3" s="1048" t="str">
        <f>+entero!BP3</f>
        <v>2014                          A  fines de Mar*</v>
      </c>
      <c r="BQ3" s="1048" t="str">
        <f>+entero!BQ3</f>
        <v>2014                          A  fines de adr*</v>
      </c>
      <c r="BR3" s="1048" t="str">
        <f>+entero!BR3</f>
        <v>2014                          A  fines de May*</v>
      </c>
      <c r="BS3" s="1048" t="str">
        <f>+entero!BS3</f>
        <v>2014                          A  fines de Jun*</v>
      </c>
      <c r="BT3" s="1048" t="str">
        <f>+entero!BT3</f>
        <v>2014                          A  fines de Jul*</v>
      </c>
      <c r="BU3" s="1048" t="str">
        <f>+entero!BU3</f>
        <v>2014                          A  fines de Ago*</v>
      </c>
      <c r="BV3" s="1048" t="str">
        <f>+entero!BV3</f>
        <v>2014                          A  fines de Sep*</v>
      </c>
      <c r="BW3" s="1048" t="str">
        <f>+entero!BW3</f>
        <v>2014                          A  fines de Oct*</v>
      </c>
      <c r="BX3" s="1048" t="str">
        <f>+entero!BX3</f>
        <v>2014                          A  fines de Nov*</v>
      </c>
      <c r="BY3" s="1048" t="str">
        <f>+entero!BY3</f>
        <v>2014                          A  fines de Dic*</v>
      </c>
      <c r="BZ3" s="1048" t="str">
        <f>+entero!BZ3</f>
        <v>2015                         A  fines de Ene*</v>
      </c>
      <c r="CA3" s="1048" t="str">
        <f>+entero!CA3</f>
        <v>2015                         A  fines de Feb*</v>
      </c>
      <c r="CB3" s="1048" t="str">
        <f>+entero!CB3</f>
        <v>2015                         A  fines de Mar*</v>
      </c>
      <c r="CC3" s="1048" t="str">
        <f>+entero!CC3</f>
        <v xml:space="preserve">2015                         A  fines de adr* </v>
      </c>
      <c r="CD3" s="1048" t="str">
        <f>+entero!CD3</f>
        <v xml:space="preserve">2015                         A  fines de May* </v>
      </c>
      <c r="CE3" s="1048" t="str">
        <f>+entero!CE3</f>
        <v xml:space="preserve">2015                         A  fines de Jun* </v>
      </c>
      <c r="CF3" s="1048" t="str">
        <f>+entero!CF3</f>
        <v xml:space="preserve">2015                         A  fines de Jul* </v>
      </c>
      <c r="CG3" s="1048" t="str">
        <f>+entero!CG3</f>
        <v xml:space="preserve">2015                         A  fines de Ago* </v>
      </c>
      <c r="CH3" s="1048" t="str">
        <f>+entero!CH3</f>
        <v xml:space="preserve">2015                         A  fines de Sep* </v>
      </c>
      <c r="CI3" s="1048" t="str">
        <f>+entero!CI3</f>
        <v xml:space="preserve">2015                         A  fines de Oct* </v>
      </c>
      <c r="CJ3" s="1048" t="str">
        <f>+entero!CJ3</f>
        <v xml:space="preserve">2015                         A  fines de Nov* </v>
      </c>
      <c r="CK3" s="1048" t="str">
        <f>+entero!CK3</f>
        <v xml:space="preserve">2015                         A  fines de Dic* </v>
      </c>
      <c r="CL3" s="1048" t="str">
        <f>+entero!CL3</f>
        <v xml:space="preserve">2016                         A  fines de Ene* </v>
      </c>
      <c r="CM3" s="1048" t="str">
        <f>+entero!CM3</f>
        <v xml:space="preserve">2016                         A  fines de Feb* </v>
      </c>
      <c r="CN3" s="1048" t="str">
        <f>+entero!CN3</f>
        <v xml:space="preserve">2016                         A  fines de Mar* </v>
      </c>
      <c r="CO3" s="1048" t="str">
        <f>+entero!CO3</f>
        <v xml:space="preserve">2016                         A  fines de adr* </v>
      </c>
      <c r="CP3" s="1048" t="str">
        <f>+entero!CP3</f>
        <v xml:space="preserve">2016                         A  fines de May* </v>
      </c>
      <c r="CQ3" s="1048" t="str">
        <f>+entero!CQ3</f>
        <v xml:space="preserve">2016                         A  fines de Jun* </v>
      </c>
      <c r="CR3" s="1048" t="str">
        <f>+entero!CR3</f>
        <v xml:space="preserve">2016                         A  fines de Jul* </v>
      </c>
      <c r="CS3" s="1048" t="str">
        <f>+entero!CS3</f>
        <v xml:space="preserve">2016                         A  fines de Ago* </v>
      </c>
      <c r="CT3" s="1048" t="str">
        <f>+entero!CT3</f>
        <v xml:space="preserve">2016                         A  fines de Sep* </v>
      </c>
      <c r="CU3" s="1048" t="str">
        <f>+entero!CU3</f>
        <v xml:space="preserve">2016                         A  fines de Oct* </v>
      </c>
      <c r="CV3" s="1048" t="str">
        <f>+entero!CV3</f>
        <v xml:space="preserve">2016                         A  fines de Nov* </v>
      </c>
      <c r="CW3" s="1048" t="str">
        <f>+entero!CW3</f>
        <v>2016                         A  fines de Dic* 15</v>
      </c>
      <c r="CX3" s="1048" t="str">
        <f>+entero!CX3</f>
        <v xml:space="preserve">2017                         A  fines de Ene* </v>
      </c>
      <c r="CY3" s="1048" t="str">
        <f>+entero!CY3</f>
        <v xml:space="preserve">2017                         A  fines de Feb* </v>
      </c>
      <c r="CZ3" s="1048" t="str">
        <f>+entero!CZ3</f>
        <v xml:space="preserve">2017                         A  fines de Mar* </v>
      </c>
      <c r="DA3" s="1048" t="str">
        <f>+entero!DA3</f>
        <v xml:space="preserve">2017                         A  fines de Abr* </v>
      </c>
      <c r="DB3" s="1048" t="str">
        <f>+entero!DB3</f>
        <v xml:space="preserve">2017                         A  fines de May* </v>
      </c>
      <c r="DC3" s="1048" t="str">
        <f>+entero!DC3</f>
        <v xml:space="preserve">2017                         A  fines de Jun* </v>
      </c>
      <c r="DD3" s="1048" t="str">
        <f>+entero!DD3</f>
        <v xml:space="preserve">2017                         A  fines de Jul* </v>
      </c>
      <c r="DE3" s="1048" t="str">
        <f>+entero!DE3</f>
        <v xml:space="preserve">2017                         A  fines de Ago* </v>
      </c>
      <c r="DF3" s="1048" t="str">
        <f>+entero!DF3</f>
        <v xml:space="preserve">2017                         A  fines de Sep* </v>
      </c>
      <c r="DG3" s="1048" t="str">
        <f>+entero!DG3</f>
        <v xml:space="preserve">2017                         A  fines de Oct* </v>
      </c>
      <c r="DH3" s="1034" t="s">
        <v>237</v>
      </c>
      <c r="DI3" s="1034" t="s">
        <v>249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60" t="str">
        <f>+entero!DM3</f>
        <v>Semana 1°</v>
      </c>
      <c r="DN3" s="1062" t="str">
        <f>+entero!DN3</f>
        <v>Semana 2°</v>
      </c>
      <c r="DO3" s="1063"/>
      <c r="DP3" s="1063"/>
      <c r="DQ3" s="1063"/>
      <c r="DR3" s="1064"/>
      <c r="DS3" s="1067" t="s">
        <v>254</v>
      </c>
      <c r="DT3" s="1068"/>
      <c r="DU3" s="166"/>
      <c r="DV3" s="166"/>
      <c r="DW3" s="166"/>
      <c r="DX3" s="166"/>
      <c r="DY3" s="166"/>
      <c r="DZ3" s="166"/>
      <c r="EA3" s="166"/>
      <c r="EB3" s="166"/>
    </row>
    <row r="4" spans="1:132" ht="26.25" customHeight="1" thickBot="1" x14ac:dyDescent="0.25">
      <c r="C4" s="16"/>
      <c r="D4" s="1066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59"/>
      <c r="DI4" s="1035"/>
      <c r="DJ4" s="1035"/>
      <c r="DK4" s="1035"/>
      <c r="DL4" s="1035"/>
      <c r="DM4" s="1061"/>
      <c r="DN4" s="890">
        <f>+entero!DN4</f>
        <v>43199</v>
      </c>
      <c r="DO4" s="891">
        <f>+entero!DO4</f>
        <v>43200</v>
      </c>
      <c r="DP4" s="891">
        <f>+entero!DP4</f>
        <v>43201</v>
      </c>
      <c r="DQ4" s="891">
        <f>+entero!DQ4</f>
        <v>43202</v>
      </c>
      <c r="DR4" s="891">
        <f>+entero!DR4</f>
        <v>43203</v>
      </c>
      <c r="DS4" s="958" t="s">
        <v>248</v>
      </c>
      <c r="DT4" s="896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0"/>
      <c r="DH5" s="861"/>
      <c r="DI5" s="861"/>
      <c r="DJ5" s="861"/>
      <c r="DK5" s="861"/>
      <c r="DL5" s="861"/>
      <c r="DM5" s="861"/>
      <c r="DN5" s="897"/>
      <c r="DO5" s="324"/>
      <c r="DP5" s="324"/>
      <c r="DQ5" s="324"/>
      <c r="DR5" s="324"/>
      <c r="DS5" s="897"/>
      <c r="DT5" s="938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1043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3">
        <f>+entero!DG28</f>
        <v>63339.808315989852</v>
      </c>
      <c r="DH6" s="793">
        <f>+entero!DH28</f>
        <v>63471.131455177368</v>
      </c>
      <c r="DI6" s="793">
        <f>+entero!DI28</f>
        <v>69565.526135366119</v>
      </c>
      <c r="DJ6" s="793">
        <f>+entero!DJ28</f>
        <v>63930.377756703761</v>
      </c>
      <c r="DK6" s="793">
        <f>+entero!DK28</f>
        <v>62011.413864181239</v>
      </c>
      <c r="DL6" s="793">
        <f>+entero!DL28</f>
        <v>62787.741952850884</v>
      </c>
      <c r="DM6" s="793">
        <f>+entero!DM28</f>
        <v>63521.990499784231</v>
      </c>
      <c r="DN6" s="898">
        <f>+entero!DN28</f>
        <v>63442.994296180499</v>
      </c>
      <c r="DO6" s="927">
        <f>+entero!DO28</f>
        <v>63539.211100657645</v>
      </c>
      <c r="DP6" s="927">
        <f>+entero!DP28</f>
        <v>63375.36787554856</v>
      </c>
      <c r="DQ6" s="927">
        <f>+entero!DQ28</f>
        <v>63167.477508828684</v>
      </c>
      <c r="DR6" s="927">
        <f>+entero!DR28</f>
        <v>63387.336241016194</v>
      </c>
      <c r="DS6" s="898">
        <f>+entero!DS28</f>
        <v>-134.65425876803783</v>
      </c>
      <c r="DT6" s="928">
        <f>+entero!DT28</f>
        <v>-0.2119805404531494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1043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3">
        <f>+entero!DG29</f>
        <v>41934.226543540004</v>
      </c>
      <c r="DH7" s="793">
        <f>+entero!DH29</f>
        <v>42588.511185399999</v>
      </c>
      <c r="DI7" s="793">
        <f>+entero!DI29</f>
        <v>46334.519414800001</v>
      </c>
      <c r="DJ7" s="793">
        <f>+entero!DJ29</f>
        <v>45478.963243099999</v>
      </c>
      <c r="DK7" s="793">
        <f>+entero!DK29</f>
        <v>44614.191946999999</v>
      </c>
      <c r="DL7" s="793">
        <f>+entero!DL29</f>
        <v>43772.786461199998</v>
      </c>
      <c r="DM7" s="793">
        <f>+entero!DM29</f>
        <v>44293.697387199994</v>
      </c>
      <c r="DN7" s="898">
        <f>+entero!DN29</f>
        <v>44337.035247599997</v>
      </c>
      <c r="DO7" s="927">
        <f>+entero!DO29</f>
        <v>44393.32905</v>
      </c>
      <c r="DP7" s="927">
        <f>+entero!DP29</f>
        <v>44362.397668999998</v>
      </c>
      <c r="DQ7" s="927">
        <f>+entero!DQ29</f>
        <v>44260.431142300004</v>
      </c>
      <c r="DR7" s="927">
        <f>+entero!DR29</f>
        <v>44233.248365500003</v>
      </c>
      <c r="DS7" s="898">
        <f>+entero!DS29</f>
        <v>-60.449021699991135</v>
      </c>
      <c r="DT7" s="928">
        <f>+entero!DT29</f>
        <v>-0.13647318978943224</v>
      </c>
      <c r="DU7" s="166"/>
      <c r="DV7" s="166"/>
      <c r="DW7" s="166"/>
      <c r="DX7" s="166"/>
      <c r="DY7" s="166"/>
      <c r="DZ7" s="166"/>
      <c r="EA7" s="166"/>
      <c r="EB7" s="166"/>
    </row>
    <row r="8" spans="1:132" x14ac:dyDescent="0.2">
      <c r="A8" s="3"/>
      <c r="B8" s="1043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3">
        <f>+entero!DG30</f>
        <v>-26215.372969688069</v>
      </c>
      <c r="DH8" s="793">
        <f>+entero!DH30</f>
        <v>-30345.777897756303</v>
      </c>
      <c r="DI8" s="793">
        <f>+entero!DI30</f>
        <v>-24053.445867153569</v>
      </c>
      <c r="DJ8" s="793">
        <f>+entero!DJ30</f>
        <v>-24671.654456474731</v>
      </c>
      <c r="DK8" s="793">
        <f>+entero!DK30</f>
        <v>-23745.31115701982</v>
      </c>
      <c r="DL8" s="793">
        <f>+entero!DL30</f>
        <v>-23486.811634935824</v>
      </c>
      <c r="DM8" s="793">
        <f>+entero!DM30</f>
        <v>-22137.116250366988</v>
      </c>
      <c r="DN8" s="898">
        <f>+entero!DN30</f>
        <v>-22141.05271510785</v>
      </c>
      <c r="DO8" s="927">
        <f>+entero!DO30</f>
        <v>-22262.804140179083</v>
      </c>
      <c r="DP8" s="927">
        <f>+entero!DP30</f>
        <v>-22321.864586117757</v>
      </c>
      <c r="DQ8" s="927">
        <f>+entero!DQ30</f>
        <v>-22631.015159482246</v>
      </c>
      <c r="DR8" s="927">
        <f>+entero!DR30</f>
        <v>-22688.788676506323</v>
      </c>
      <c r="DS8" s="898">
        <f>+entero!DS30</f>
        <v>-551.67242613933558</v>
      </c>
      <c r="DT8" s="928">
        <f>+entero!DT30</f>
        <v>2.4920699692769999</v>
      </c>
      <c r="DU8" s="166"/>
      <c r="DV8" s="166"/>
      <c r="DW8" s="166"/>
      <c r="DX8" s="166"/>
      <c r="DY8" s="166"/>
      <c r="DZ8" s="166"/>
      <c r="EA8" s="166"/>
      <c r="EB8" s="166"/>
    </row>
    <row r="9" spans="1:132" x14ac:dyDescent="0.2">
      <c r="A9" s="3"/>
      <c r="B9" s="1043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3">
        <f>+entero!DG31</f>
        <v>-5656.5106531783222</v>
      </c>
      <c r="DH9" s="793">
        <f>+entero!DH31</f>
        <v>-5968.6859487225192</v>
      </c>
      <c r="DI9" s="793">
        <f>+entero!DI31</f>
        <v>3023.4613762339595</v>
      </c>
      <c r="DJ9" s="793">
        <f>+entero!DJ31</f>
        <v>736.41994070961664</v>
      </c>
      <c r="DK9" s="793">
        <f>+entero!DK31</f>
        <v>113.67161142816079</v>
      </c>
      <c r="DL9" s="793">
        <f>+entero!DL31</f>
        <v>1842.3785759053553</v>
      </c>
      <c r="DM9" s="793">
        <f>+entero!DM31</f>
        <v>3511.0361422924634</v>
      </c>
      <c r="DN9" s="898">
        <f>+entero!DN31</f>
        <v>3555.7957269277758</v>
      </c>
      <c r="DO9" s="927">
        <f>+entero!DO31</f>
        <v>3506.428468542872</v>
      </c>
      <c r="DP9" s="927">
        <f>+entero!DP31</f>
        <v>3401.3066771908179</v>
      </c>
      <c r="DQ9" s="927">
        <f>+entero!DQ31</f>
        <v>3200.7535889737537</v>
      </c>
      <c r="DR9" s="927">
        <f>+entero!DR31</f>
        <v>3151.1605709017003</v>
      </c>
      <c r="DS9" s="898">
        <f>+entero!DS31</f>
        <v>-359.87557139076307</v>
      </c>
      <c r="DT9" s="928">
        <f>+entero!DT31</f>
        <v>-10.249839557498518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1043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3">
        <f>+entero!DG32</f>
        <v>7543.8813007937997</v>
      </c>
      <c r="DH10" s="793">
        <f>+entero!DH32</f>
        <v>7352.1169530463994</v>
      </c>
      <c r="DI10" s="793">
        <f>+entero!DI32</f>
        <v>7587.2937013006003</v>
      </c>
      <c r="DJ10" s="793">
        <f>+entero!DJ32</f>
        <v>5590.8931910642004</v>
      </c>
      <c r="DK10" s="793">
        <f>+entero!DK32</f>
        <v>5588.8484502818001</v>
      </c>
      <c r="DL10" s="793">
        <f>+entero!DL32</f>
        <v>5680.0225891564005</v>
      </c>
      <c r="DM10" s="793">
        <f>+entero!DM32</f>
        <v>5579.4730391563999</v>
      </c>
      <c r="DN10" s="898">
        <f>+entero!DN32</f>
        <v>5579.5239129850006</v>
      </c>
      <c r="DO10" s="927">
        <f>+entero!DO32</f>
        <v>5581.4221027679996</v>
      </c>
      <c r="DP10" s="927">
        <f>+entero!DP32</f>
        <v>5581.4582485882001</v>
      </c>
      <c r="DQ10" s="927">
        <f>+entero!DQ32</f>
        <v>5558.9580193401998</v>
      </c>
      <c r="DR10" s="927">
        <f>+entero!DR32</f>
        <v>5558.9531726129999</v>
      </c>
      <c r="DS10" s="898">
        <f>+entero!DS32</f>
        <v>-20.519866543399985</v>
      </c>
      <c r="DT10" s="928">
        <f>+entero!DT32</f>
        <v>-0.36777427544487651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1043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5"/>
      <c r="DH11" s="795"/>
      <c r="DI11" s="795"/>
      <c r="DJ11" s="795"/>
      <c r="DK11" s="795"/>
      <c r="DL11" s="795"/>
      <c r="DM11" s="795"/>
      <c r="DN11" s="899"/>
      <c r="DO11" s="929"/>
      <c r="DP11" s="929"/>
      <c r="DQ11" s="929"/>
      <c r="DR11" s="929"/>
      <c r="DS11" s="899"/>
      <c r="DT11" s="930"/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1043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3">
        <f>+entero!DG34</f>
        <v>69849.130086319987</v>
      </c>
      <c r="DH12" s="793">
        <f>+entero!DH34</f>
        <v>70147.873050619994</v>
      </c>
      <c r="DI12" s="793">
        <f>+entero!DI34</f>
        <v>73572.306351120002</v>
      </c>
      <c r="DJ12" s="793">
        <f>+entero!DJ34</f>
        <v>71503.548026779987</v>
      </c>
      <c r="DK12" s="793">
        <f>+entero!DK34</f>
        <v>70849.935463300004</v>
      </c>
      <c r="DL12" s="793">
        <f>+entero!DL34</f>
        <v>70621.072189704108</v>
      </c>
      <c r="DM12" s="793">
        <f>+entero!DM34</f>
        <v>71501.927387864111</v>
      </c>
      <c r="DN12" s="898">
        <f>+entero!DN34</f>
        <v>71632.144903064109</v>
      </c>
      <c r="DO12" s="927">
        <f>+entero!DO34</f>
        <v>71405.853075064108</v>
      </c>
      <c r="DP12" s="927">
        <f>+entero!DP34</f>
        <v>71197.618964964116</v>
      </c>
      <c r="DQ12" s="927">
        <f>+entero!DQ34</f>
        <v>71571.760309114106</v>
      </c>
      <c r="DR12" s="927">
        <f>+entero!DR34</f>
        <v>71427.063171394111</v>
      </c>
      <c r="DS12" s="898">
        <f>+entero!DS34</f>
        <v>-74.864216469999519</v>
      </c>
      <c r="DT12" s="928">
        <f>+entero!DT34</f>
        <v>-0.10470237545331385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1043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3">
        <f>+entero!DG35</f>
        <v>121497.33656700999</v>
      </c>
      <c r="DH13" s="793">
        <f>+entero!DH35</f>
        <v>122786.62828225998</v>
      </c>
      <c r="DI13" s="793">
        <f>+entero!DI35</f>
        <v>129588.93960962999</v>
      </c>
      <c r="DJ13" s="793">
        <f>+entero!DJ35</f>
        <v>125656.05795363999</v>
      </c>
      <c r="DK13" s="793">
        <f>+entero!DK35</f>
        <v>124105.82503567</v>
      </c>
      <c r="DL13" s="793">
        <f>+entero!DL35</f>
        <v>124976.05337923538</v>
      </c>
      <c r="DM13" s="793">
        <f>+entero!DM35</f>
        <v>126089.45333331537</v>
      </c>
      <c r="DN13" s="898">
        <f>+entero!DN35</f>
        <v>125913.14420149539</v>
      </c>
      <c r="DO13" s="927">
        <f>+entero!DO35</f>
        <v>125652.7155663154</v>
      </c>
      <c r="DP13" s="927">
        <f>+entero!DP35</f>
        <v>125326.30716745539</v>
      </c>
      <c r="DQ13" s="927">
        <f>+entero!DQ35</f>
        <v>125579.37016513538</v>
      </c>
      <c r="DR13" s="927">
        <f>+entero!DR35</f>
        <v>125493.22141825539</v>
      </c>
      <c r="DS13" s="898">
        <f>+entero!DS35</f>
        <v>-596.23191505997966</v>
      </c>
      <c r="DT13" s="928">
        <f>+entero!DT35</f>
        <v>-0.47286422400757422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1043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3">
        <f>+entero!DG36</f>
        <v>201365.39851405998</v>
      </c>
      <c r="DH14" s="793">
        <f>+entero!DH36</f>
        <v>202952.27224588001</v>
      </c>
      <c r="DI14" s="793">
        <f>+entero!DI36</f>
        <v>210520.77578905999</v>
      </c>
      <c r="DJ14" s="793">
        <f>+entero!DJ36</f>
        <v>207014.13586301001</v>
      </c>
      <c r="DK14" s="793">
        <f>+entero!DK36</f>
        <v>205950.18028206995</v>
      </c>
      <c r="DL14" s="793">
        <f>+entero!DL36</f>
        <v>207350.85429566292</v>
      </c>
      <c r="DM14" s="793">
        <f>+entero!DM36</f>
        <v>208398.41971079292</v>
      </c>
      <c r="DN14" s="898">
        <f>+entero!DN36</f>
        <v>208177.64607712289</v>
      </c>
      <c r="DO14" s="927">
        <f>+entero!DO36</f>
        <v>207998.76797821291</v>
      </c>
      <c r="DP14" s="927">
        <f>+entero!DP36</f>
        <v>207627.16646164295</v>
      </c>
      <c r="DQ14" s="927">
        <f>+entero!DQ36</f>
        <v>208118.08756849292</v>
      </c>
      <c r="DR14" s="927">
        <f>+entero!DR36</f>
        <v>208225.70411626296</v>
      </c>
      <c r="DS14" s="898">
        <f>+entero!DS36</f>
        <v>-172.71559452996007</v>
      </c>
      <c r="DT14" s="928">
        <f>+entero!DT36</f>
        <v>-8.2877593203267708E-2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104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7"/>
      <c r="DH15" s="777"/>
      <c r="DI15" s="777"/>
      <c r="DJ15" s="777"/>
      <c r="DK15" s="777"/>
      <c r="DL15" s="777"/>
      <c r="DM15" s="777"/>
      <c r="DN15" s="900"/>
      <c r="DO15" s="931"/>
      <c r="DP15" s="931"/>
      <c r="DQ15" s="931"/>
      <c r="DR15" s="931"/>
      <c r="DS15" s="900"/>
      <c r="DT15" s="932"/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1043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6">
        <f>+entero!DG38</f>
        <v>89.253018232062161</v>
      </c>
      <c r="DH16" s="796">
        <f>+entero!DH38</f>
        <v>89.25535200157664</v>
      </c>
      <c r="DI16" s="796">
        <f>+entero!DI38</f>
        <v>90.311947355512672</v>
      </c>
      <c r="DJ16" s="796">
        <f>+entero!DJ38</f>
        <v>89.824707106960503</v>
      </c>
      <c r="DK16" s="796">
        <f>+entero!DK38</f>
        <v>90.064405416591569</v>
      </c>
      <c r="DL16" s="796">
        <f>+entero!DL38</f>
        <v>90.057235420939918</v>
      </c>
      <c r="DM16" s="796">
        <f>+entero!DM38</f>
        <v>90.118334269910065</v>
      </c>
      <c r="DN16" s="901">
        <f>+entero!DN38</f>
        <v>90.068907493420525</v>
      </c>
      <c r="DO16" s="933">
        <f>+entero!DO38</f>
        <v>90.027134195884045</v>
      </c>
      <c r="DP16" s="933">
        <f>+entero!DP38</f>
        <v>90.020426814066923</v>
      </c>
      <c r="DQ16" s="933">
        <f>+entero!DQ38</f>
        <v>90.099030378916126</v>
      </c>
      <c r="DR16" s="933">
        <f>+entero!DR38</f>
        <v>90.033794412870023</v>
      </c>
      <c r="DS16" s="901">
        <f>+entero!DS38</f>
        <v>-8.4539857040041966E-2</v>
      </c>
      <c r="DT16" s="934">
        <f>+entero!DT38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1043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6">
        <f>+entero!DG39</f>
        <v>84.380353863590031</v>
      </c>
      <c r="DH17" s="796">
        <f>+entero!DH39</f>
        <v>84.568104257450642</v>
      </c>
      <c r="DI17" s="796">
        <f>+entero!DI39</f>
        <v>85.672760050711688</v>
      </c>
      <c r="DJ17" s="796">
        <f>+entero!DJ39</f>
        <v>85.215816245457901</v>
      </c>
      <c r="DK17" s="796">
        <f>+entero!DK39</f>
        <v>85.233194487347646</v>
      </c>
      <c r="DL17" s="796">
        <f>+entero!DL39</f>
        <v>85.322677442668038</v>
      </c>
      <c r="DM17" s="796">
        <f>+entero!DM39</f>
        <v>85.420831034940619</v>
      </c>
      <c r="DN17" s="901">
        <f>+entero!DN39</f>
        <v>85.334741853937089</v>
      </c>
      <c r="DO17" s="933">
        <f>+entero!DO39</f>
        <v>85.302945896153489</v>
      </c>
      <c r="DP17" s="933">
        <f>+entero!DP39</f>
        <v>85.303372686459639</v>
      </c>
      <c r="DQ17" s="933">
        <f>+entero!DQ39</f>
        <v>85.341954123971078</v>
      </c>
      <c r="DR17" s="933">
        <f>+entero!DR39</f>
        <v>85.316629683997235</v>
      </c>
      <c r="DS17" s="901">
        <f>+entero!DS39</f>
        <v>-0.10420135094338434</v>
      </c>
      <c r="DT17" s="934">
        <f>+entero!DT39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ht="13.5" thickBot="1" x14ac:dyDescent="0.25">
      <c r="A18" s="3"/>
      <c r="B18" s="1043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7">
        <f>+entero!DG40</f>
        <v>88.258695505385347</v>
      </c>
      <c r="DH18" s="797">
        <f>+entero!DH40</f>
        <v>88.360220911077008</v>
      </c>
      <c r="DI18" s="797">
        <f>+entero!DI40</f>
        <v>88.882822165211152</v>
      </c>
      <c r="DJ18" s="797">
        <f>+entero!DJ40</f>
        <v>88.7149641459077</v>
      </c>
      <c r="DK18" s="797">
        <f>+entero!DK40</f>
        <v>88.789813845348704</v>
      </c>
      <c r="DL18" s="797">
        <f>+entero!DL40</f>
        <v>88.863751653356488</v>
      </c>
      <c r="DM18" s="797">
        <f>+entero!DM40</f>
        <v>88.911311492207446</v>
      </c>
      <c r="DN18" s="999">
        <f>+entero!DN40</f>
        <v>88.861865072092371</v>
      </c>
      <c r="DO18" s="998">
        <f>+entero!DO40</f>
        <v>88.841715279725577</v>
      </c>
      <c r="DP18" s="936">
        <f>+entero!DP40</f>
        <v>88.845345115933753</v>
      </c>
      <c r="DQ18" s="936">
        <f>+entero!DQ40</f>
        <v>88.880663231581906</v>
      </c>
      <c r="DR18" s="936">
        <f>+entero!DR40</f>
        <v>88.87619728361723</v>
      </c>
      <c r="DS18" s="935">
        <f>+entero!DS40</f>
        <v>-3.5114208590215412E-2</v>
      </c>
      <c r="DT18" s="937">
        <f>+entero!DT40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2"/>
      <c r="DH19" s="762"/>
      <c r="DI19" s="762"/>
      <c r="DJ19" s="762"/>
      <c r="DK19" s="762"/>
      <c r="DL19" s="762"/>
      <c r="DM19" s="762"/>
      <c r="DN19" s="762"/>
      <c r="DO19" s="762"/>
      <c r="DP19" s="4"/>
      <c r="DQ19" s="4"/>
      <c r="DR19" s="4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4"/>
      <c r="DH20" s="764"/>
      <c r="DI20" s="764"/>
      <c r="DJ20" s="764"/>
      <c r="DK20" s="764"/>
      <c r="DL20" s="764"/>
      <c r="DM20" s="764"/>
      <c r="DN20" s="764"/>
      <c r="DO20" s="764"/>
      <c r="DP20" s="27"/>
      <c r="DQ20" s="27"/>
      <c r="DR20" s="27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4"/>
      <c r="DH21" s="764"/>
      <c r="DI21" s="764"/>
      <c r="DJ21" s="764"/>
      <c r="DK21" s="764"/>
      <c r="DL21" s="764"/>
      <c r="DM21" s="764"/>
      <c r="DN21" s="764"/>
      <c r="DO21" s="764"/>
      <c r="DP21" s="27"/>
      <c r="DQ21" s="27"/>
      <c r="DR21" s="27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764"/>
      <c r="DP22" s="27"/>
      <c r="DQ22" s="27"/>
      <c r="DR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764"/>
      <c r="DP23" s="27"/>
      <c r="DQ23" s="27"/>
      <c r="DR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762"/>
      <c r="DJ24" s="762"/>
      <c r="DK24" s="762"/>
      <c r="DL24" s="762"/>
      <c r="DM24" s="762"/>
      <c r="DN24" s="762"/>
      <c r="DO24" s="762"/>
      <c r="DP24" s="4"/>
      <c r="DQ24" s="4"/>
      <c r="DR24" s="4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762"/>
      <c r="DP25" s="4"/>
      <c r="DQ25" s="4"/>
      <c r="DR25" s="4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762"/>
      <c r="DP26" s="4"/>
      <c r="DQ26" s="4"/>
      <c r="DR26" s="4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762"/>
      <c r="DP27" s="4"/>
      <c r="DQ27" s="4"/>
      <c r="DR27" s="4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762"/>
      <c r="DP28" s="4"/>
      <c r="DQ28" s="4"/>
      <c r="DR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2"/>
      <c r="DH29" s="762"/>
      <c r="DI29" s="762"/>
      <c r="DJ29" s="762"/>
      <c r="DK29" s="762"/>
      <c r="DL29" s="762"/>
      <c r="DM29" s="762"/>
      <c r="DN29" s="762"/>
      <c r="DO29" s="762"/>
      <c r="DP29" s="4"/>
      <c r="DQ29" s="4"/>
      <c r="DR29" s="4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6"/>
      <c r="DH30" s="766"/>
      <c r="DI30" s="766"/>
      <c r="DJ30" s="766"/>
      <c r="DK30" s="766"/>
      <c r="DL30" s="766"/>
      <c r="DM30" s="766"/>
      <c r="DN30" s="766"/>
      <c r="DO30" s="766"/>
      <c r="DP30" s="4"/>
      <c r="DQ30" s="4"/>
      <c r="DR30" s="4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7"/>
      <c r="DH31" s="767"/>
      <c r="DI31" s="767"/>
      <c r="DJ31" s="767"/>
      <c r="DK31" s="767"/>
      <c r="DL31" s="767"/>
      <c r="DM31" s="767"/>
      <c r="DN31" s="767"/>
      <c r="DO31" s="767"/>
      <c r="DP31" s="5"/>
      <c r="DQ31" s="762"/>
      <c r="DR31" s="762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5"/>
      <c r="DH32" s="765"/>
      <c r="DI32" s="765"/>
      <c r="DJ32" s="765"/>
      <c r="DK32" s="765"/>
      <c r="DL32" s="765"/>
      <c r="DM32" s="765"/>
      <c r="DN32" s="765"/>
      <c r="DO32" s="765"/>
      <c r="DP32" s="5"/>
      <c r="DQ32" s="762"/>
      <c r="DR32" s="762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2"/>
      <c r="DH33" s="762"/>
      <c r="DI33" s="762"/>
      <c r="DJ33" s="762"/>
      <c r="DK33" s="762"/>
      <c r="DL33" s="762"/>
      <c r="DM33" s="762"/>
      <c r="DN33" s="762"/>
      <c r="DO33" s="762"/>
      <c r="DP33" s="5"/>
      <c r="DQ33" s="762"/>
      <c r="DR33" s="762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762"/>
      <c r="DP34" s="5"/>
      <c r="DQ34" s="762"/>
      <c r="DR34" s="762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762"/>
      <c r="DP35" s="5"/>
      <c r="DQ35" s="762"/>
      <c r="DR35" s="762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781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781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781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781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781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781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781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781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781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781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8"/>
      <c r="DQ75" s="781"/>
      <c r="DR75" s="781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8"/>
      <c r="DQ76" s="781"/>
      <c r="DR76" s="781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8"/>
      <c r="DQ77" s="781"/>
      <c r="DR77" s="781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168"/>
      <c r="DQ78" s="781"/>
      <c r="DR78" s="781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168"/>
      <c r="DQ79" s="781"/>
      <c r="DR79" s="781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168"/>
      <c r="DQ80" s="781"/>
      <c r="DR80" s="781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168"/>
      <c r="DQ81" s="781"/>
      <c r="DR81" s="781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168"/>
      <c r="DQ82" s="781"/>
      <c r="DR82" s="781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167"/>
      <c r="DQ83" s="780"/>
      <c r="DR83" s="780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7"/>
      <c r="DQ84" s="780"/>
      <c r="DR84" s="780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167"/>
      <c r="DQ85" s="780"/>
      <c r="DR85" s="780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167"/>
      <c r="DQ86" s="780"/>
      <c r="DR86" s="780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167"/>
      <c r="DQ87" s="780"/>
      <c r="DR87" s="780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780"/>
      <c r="DP88" s="167"/>
      <c r="DQ88" s="780"/>
      <c r="DR88" s="780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780"/>
      <c r="DP89" s="167"/>
      <c r="DQ89" s="780"/>
      <c r="DR89" s="780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780"/>
      <c r="DP90" s="167"/>
      <c r="DQ90" s="780"/>
      <c r="DR90" s="780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780"/>
      <c r="DP91" s="167"/>
      <c r="DQ91" s="780"/>
      <c r="DR91" s="780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167"/>
      <c r="DQ92" s="780"/>
      <c r="DR92" s="780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  <c r="DR93" s="782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  <c r="DR94" s="782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  <c r="DR95" s="782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  <c r="DR101" s="782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  <c r="DR102" s="782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  <c r="DR103" s="782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  <c r="DR104" s="782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  <c r="DR105" s="782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  <c r="DR106" s="782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  <c r="DR107" s="782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  <c r="DR108" s="782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  <c r="DR109" s="782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  <c r="DR110" s="782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  <c r="DR111" s="782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  <c r="DR112" s="782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  <c r="DR113" s="782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  <c r="DR114" s="782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  <c r="DR115" s="782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  <c r="DR116" s="782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  <c r="DR117" s="782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  <c r="DR118" s="782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  <c r="DR119" s="782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  <c r="DR120" s="782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  <c r="DR121" s="782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170"/>
      <c r="DQ122" s="782"/>
      <c r="DR122" s="782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170"/>
      <c r="DQ123" s="782"/>
      <c r="DR123" s="782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170"/>
      <c r="DQ124" s="782"/>
      <c r="DR124" s="782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170"/>
      <c r="DQ125" s="782"/>
      <c r="DR125" s="782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170"/>
      <c r="DQ126" s="782"/>
      <c r="DR126" s="782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170"/>
      <c r="DQ127" s="782"/>
      <c r="DR127" s="782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170"/>
      <c r="DQ128" s="782"/>
      <c r="DR128" s="782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170"/>
      <c r="DQ129" s="782"/>
      <c r="DR129" s="782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170"/>
      <c r="DQ130" s="782"/>
      <c r="DR130" s="782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170"/>
      <c r="DQ131" s="782"/>
      <c r="DR131" s="782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170"/>
      <c r="DQ132" s="782"/>
      <c r="DR132" s="782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170"/>
      <c r="DQ133" s="782"/>
      <c r="DR133" s="782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170"/>
      <c r="DQ134" s="782"/>
      <c r="DR134" s="782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170"/>
      <c r="DQ135" s="782"/>
      <c r="DR135" s="782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170"/>
      <c r="DQ136" s="782"/>
      <c r="DR136" s="782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170"/>
      <c r="DQ137" s="782"/>
      <c r="DR137" s="782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170"/>
      <c r="DQ138" s="782"/>
      <c r="DR138" s="782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170"/>
      <c r="DQ139" s="782"/>
      <c r="DR139" s="782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170"/>
      <c r="DQ140" s="782"/>
      <c r="DR140" s="782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170"/>
      <c r="DQ141" s="782"/>
      <c r="DR141" s="782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170"/>
      <c r="DQ142" s="782"/>
      <c r="DR142" s="782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170"/>
      <c r="DQ143" s="782"/>
      <c r="DR143" s="782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170"/>
      <c r="DQ144" s="782"/>
      <c r="DR144" s="782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170"/>
      <c r="DQ145" s="782"/>
      <c r="DR145" s="782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170"/>
      <c r="DQ146" s="782"/>
      <c r="DR146" s="782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170"/>
      <c r="DQ147" s="782"/>
      <c r="DR147" s="782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170"/>
      <c r="DQ148" s="782"/>
      <c r="DR148" s="782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170"/>
      <c r="DQ149" s="782"/>
      <c r="DR149" s="782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170"/>
      <c r="DQ150" s="782"/>
      <c r="DR150" s="782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170"/>
      <c r="DQ151" s="782"/>
      <c r="DR151" s="782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170"/>
      <c r="DQ152" s="782"/>
      <c r="DR152" s="782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170"/>
      <c r="DQ153" s="782"/>
      <c r="DR153" s="782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170"/>
      <c r="DQ154" s="782"/>
      <c r="DR154" s="782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170"/>
      <c r="DQ155" s="782"/>
      <c r="DR155" s="782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170"/>
      <c r="DQ156" s="782"/>
      <c r="DR156" s="782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170"/>
      <c r="DQ157" s="782"/>
      <c r="DR157" s="782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170"/>
      <c r="DQ158" s="782"/>
      <c r="DR158" s="782"/>
    </row>
    <row r="159" spans="3:12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782"/>
      <c r="DP159" s="170"/>
      <c r="DQ159" s="782"/>
      <c r="DR159" s="782"/>
    </row>
    <row r="160" spans="3:12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782"/>
      <c r="DP160" s="170"/>
      <c r="DQ160" s="782"/>
      <c r="DR160" s="782"/>
    </row>
    <row r="161" spans="3:12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782"/>
      <c r="DP161" s="170"/>
      <c r="DQ161" s="782"/>
      <c r="DR161" s="782"/>
    </row>
    <row r="162" spans="3:12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782"/>
      <c r="DP162" s="170"/>
      <c r="DQ162" s="782"/>
      <c r="DR162" s="782"/>
    </row>
    <row r="163" spans="3:12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782"/>
      <c r="DP163" s="170"/>
      <c r="DQ163" s="782"/>
      <c r="DR163" s="782"/>
    </row>
    <row r="164" spans="3:12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782"/>
      <c r="DP164" s="170"/>
      <c r="DQ164" s="782"/>
      <c r="DR164" s="782"/>
    </row>
    <row r="165" spans="3:12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782"/>
      <c r="DP165" s="170"/>
      <c r="DQ165" s="782"/>
      <c r="DR165" s="782"/>
    </row>
    <row r="166" spans="3:12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782"/>
      <c r="DP166" s="170"/>
      <c r="DQ166" s="782"/>
      <c r="DR166" s="782"/>
    </row>
    <row r="167" spans="3:12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782"/>
      <c r="DP167" s="170"/>
      <c r="DQ167" s="782"/>
      <c r="DR167" s="782"/>
    </row>
    <row r="168" spans="3:12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782"/>
      <c r="DP168" s="170"/>
      <c r="DQ168" s="782"/>
      <c r="DR168" s="782"/>
    </row>
    <row r="169" spans="3:12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782"/>
      <c r="DP169" s="170"/>
      <c r="DQ169" s="782"/>
      <c r="DR169" s="782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  <c r="DO170" s="840"/>
      <c r="DP170" s="2"/>
      <c r="DQ170" s="840"/>
      <c r="DR170" s="840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  <c r="DO171" s="840"/>
      <c r="DP171" s="2"/>
      <c r="DQ171" s="840"/>
      <c r="DR171" s="840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0"/>
      <c r="DJ172" s="840"/>
      <c r="DK172" s="840"/>
      <c r="DL172" s="840"/>
      <c r="DM172" s="840"/>
      <c r="DN172" s="840"/>
      <c r="DO172" s="840"/>
      <c r="DP172" s="2"/>
      <c r="DQ172" s="840"/>
      <c r="DR172" s="840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  <c r="DO173" s="840"/>
      <c r="DP173" s="2"/>
      <c r="DQ173" s="840"/>
      <c r="DR173" s="840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  <c r="DO174" s="840"/>
      <c r="DP174" s="2"/>
      <c r="DQ174" s="840"/>
      <c r="DR174" s="840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0"/>
      <c r="DJ175" s="840"/>
      <c r="DK175" s="840"/>
      <c r="DL175" s="840"/>
      <c r="DM175" s="840"/>
      <c r="DN175" s="840"/>
      <c r="DO175" s="840"/>
      <c r="DP175" s="2"/>
      <c r="DQ175" s="840"/>
      <c r="DR175" s="840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0"/>
      <c r="DJ176" s="840"/>
      <c r="DK176" s="840"/>
      <c r="DL176" s="840"/>
      <c r="DM176" s="840"/>
      <c r="DN176" s="840"/>
      <c r="DO176" s="840"/>
      <c r="DP176" s="2"/>
      <c r="DQ176" s="840"/>
      <c r="DR176" s="840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0"/>
      <c r="DJ177" s="840"/>
      <c r="DK177" s="840"/>
      <c r="DL177" s="840"/>
      <c r="DM177" s="840"/>
      <c r="DN177" s="840"/>
      <c r="DO177" s="840"/>
      <c r="DP177" s="2"/>
      <c r="DQ177" s="840"/>
      <c r="DR177" s="840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0"/>
      <c r="DJ178" s="840"/>
      <c r="DK178" s="840"/>
      <c r="DL178" s="840"/>
      <c r="DM178" s="840"/>
      <c r="DN178" s="840"/>
      <c r="DO178" s="840"/>
      <c r="DP178" s="2"/>
      <c r="DQ178" s="840"/>
      <c r="DR178" s="840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0"/>
      <c r="DJ179" s="840"/>
      <c r="DK179" s="840"/>
      <c r="DL179" s="840"/>
      <c r="DM179" s="840"/>
      <c r="DN179" s="840"/>
      <c r="DO179" s="840"/>
      <c r="DP179" s="2"/>
      <c r="DQ179" s="840"/>
      <c r="DR179" s="840"/>
    </row>
  </sheetData>
  <mergeCells count="117">
    <mergeCell ref="DM3:DM4"/>
    <mergeCell ref="DK3:DK4"/>
    <mergeCell ref="DS3:DT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DL3:DL4"/>
    <mergeCell ref="DN3:DR3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B171"/>
  <sheetViews>
    <sheetView tabSelected="1"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5" customWidth="1"/>
    <col min="112" max="112" width="8.85546875" style="760" customWidth="1"/>
    <col min="113" max="119" width="9.42578125" style="839" customWidth="1"/>
    <col min="120" max="120" width="8.28515625" customWidth="1"/>
    <col min="121" max="122" width="8.28515625" style="839" customWidth="1"/>
    <col min="123" max="132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921"/>
      <c r="DP1" s="8"/>
      <c r="DQ1" s="921"/>
      <c r="DR1" s="921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921"/>
      <c r="DP2" s="8"/>
      <c r="DQ2" s="921"/>
      <c r="DR2" s="921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8.75" customHeight="1" thickBot="1" x14ac:dyDescent="0.25">
      <c r="C3" s="11"/>
      <c r="D3" s="1065" t="str">
        <f>+entero!D3</f>
        <v>V   A   R   I   A   B   L   E   S     b/</v>
      </c>
      <c r="E3" s="1048" t="str">
        <f>+entero!E3</f>
        <v>2008                          A  fines de Dic*</v>
      </c>
      <c r="F3" s="1048" t="str">
        <f>+entero!F3</f>
        <v>2009                          A  fines de Ene*</v>
      </c>
      <c r="G3" s="1048" t="str">
        <f>+entero!G3</f>
        <v>2009                          A  fines de Feb*</v>
      </c>
      <c r="H3" s="1048" t="str">
        <f>+entero!H3</f>
        <v>2009                          A  fines de Mar*</v>
      </c>
      <c r="I3" s="1048" t="str">
        <f>+entero!I3</f>
        <v>2009                          A  fines de adr*</v>
      </c>
      <c r="J3" s="1048" t="str">
        <f>+entero!J3</f>
        <v>2009                          A  fines de May*</v>
      </c>
      <c r="K3" s="1048" t="str">
        <f>+entero!K3</f>
        <v>2009                          A  fines de Jun*</v>
      </c>
      <c r="L3" s="1048" t="str">
        <f>+entero!L3</f>
        <v>2009                          A  fines de Jul*</v>
      </c>
      <c r="M3" s="1048" t="str">
        <f>+entero!M3</f>
        <v>2009                          A  fines de Ago*</v>
      </c>
      <c r="N3" s="1048" t="str">
        <f>+entero!N3</f>
        <v>2009                          A  fines de Sep*</v>
      </c>
      <c r="O3" s="1048" t="str">
        <f>+entero!O3</f>
        <v>2009                          A  fines de Oct*</v>
      </c>
      <c r="P3" s="1048" t="str">
        <f>+entero!P3</f>
        <v>2009                          A  fines de Nov*</v>
      </c>
      <c r="Q3" s="1048" t="str">
        <f>+entero!Q3</f>
        <v>2009                          A  fines de Dic*</v>
      </c>
      <c r="R3" s="1048" t="str">
        <f>+entero!R3</f>
        <v>2010                          A  fines de Ene*</v>
      </c>
      <c r="S3" s="1048" t="str">
        <f>+entero!S3</f>
        <v>2010                          A  fines de Feb*</v>
      </c>
      <c r="T3" s="1048" t="str">
        <f>+entero!T3</f>
        <v>2010                          A  fines de Mar*</v>
      </c>
      <c r="U3" s="1048" t="str">
        <f>+entero!U3</f>
        <v>2010                          A  fines de adr*</v>
      </c>
      <c r="V3" s="1048" t="str">
        <f>+entero!V3</f>
        <v>2010                          A  fines de May*</v>
      </c>
      <c r="W3" s="1048" t="str">
        <f>+entero!W3</f>
        <v>2010                          A  fines de Jun*</v>
      </c>
      <c r="X3" s="1048" t="str">
        <f>+entero!X3</f>
        <v>2010                          A  fines de Jul*</v>
      </c>
      <c r="Y3" s="1048" t="str">
        <f>+entero!Y3</f>
        <v>2010                          A  fines de Ago*</v>
      </c>
      <c r="Z3" s="1048" t="str">
        <f>+entero!Z3</f>
        <v>2010                          A  fines de Sep*</v>
      </c>
      <c r="AA3" s="1048" t="str">
        <f>+entero!AA3</f>
        <v>2010                          A  fines de Oct*</v>
      </c>
      <c r="AB3" s="1048" t="str">
        <f>+entero!AB3</f>
        <v>2010                          A  fines de Nov*</v>
      </c>
      <c r="AC3" s="1048" t="str">
        <f>+entero!AC3</f>
        <v>2010                          A  fines de Dic*</v>
      </c>
      <c r="AD3" s="1048" t="str">
        <f>+entero!AD3</f>
        <v>2011                          A  fines de Ene*</v>
      </c>
      <c r="AE3" s="1048" t="str">
        <f>+entero!AE3</f>
        <v>2011                          A  fines de Feb*</v>
      </c>
      <c r="AF3" s="1048" t="str">
        <f>+entero!AF3</f>
        <v>2011                          A  fines de Mar*</v>
      </c>
      <c r="AG3" s="1048" t="str">
        <f>+entero!AG3</f>
        <v>2011                          A  fines de adr*</v>
      </c>
      <c r="AH3" s="1048" t="str">
        <f>+entero!AH3</f>
        <v>2011                          A  fines de May*</v>
      </c>
      <c r="AI3" s="1048" t="str">
        <f>+entero!AI3</f>
        <v>2011                          A  fines de Jun*</v>
      </c>
      <c r="AJ3" s="1048" t="str">
        <f>+entero!AJ3</f>
        <v>2011                          A  fines de Jul*</v>
      </c>
      <c r="AK3" s="1048" t="str">
        <f>+entero!AK3</f>
        <v>2011                          A  fines de Ago*</v>
      </c>
      <c r="AL3" s="1048" t="str">
        <f>+entero!AL3</f>
        <v>2011                          A  fines de Sep*</v>
      </c>
      <c r="AM3" s="1048" t="str">
        <f>+entero!AM3</f>
        <v>2011                          A  fines de Oct*</v>
      </c>
      <c r="AN3" s="1048" t="str">
        <f>+entero!AN3</f>
        <v>2011                          A  fines de Nov*</v>
      </c>
      <c r="AO3" s="1048" t="str">
        <f>+entero!AO3</f>
        <v>2011                          A  fines de Dic*</v>
      </c>
      <c r="AP3" s="1048" t="str">
        <f>+entero!AP3</f>
        <v>2012                          A  fines de Ene*</v>
      </c>
      <c r="AQ3" s="1048" t="str">
        <f>+entero!AQ3</f>
        <v>2012                          A  fines de Feb*</v>
      </c>
      <c r="AR3" s="1048" t="str">
        <f>+entero!AR3</f>
        <v>2012                          A  fines de Mar*</v>
      </c>
      <c r="AS3" s="1048" t="str">
        <f>+entero!AS3</f>
        <v>2012                          A  fines de adr*</v>
      </c>
      <c r="AT3" s="1048" t="str">
        <f>+entero!AT3</f>
        <v>2012                          A  fines de May*</v>
      </c>
      <c r="AU3" s="1048" t="str">
        <f>+entero!AU3</f>
        <v>2012                          A  fines de Jun*</v>
      </c>
      <c r="AV3" s="1048" t="str">
        <f>+entero!AV3</f>
        <v>2012                          A  fines de Jul*</v>
      </c>
      <c r="AW3" s="1048" t="str">
        <f>+entero!AW3</f>
        <v>2012                          A  fines de Ago*</v>
      </c>
      <c r="AX3" s="1048" t="str">
        <f>+entero!AX3</f>
        <v>2012                          A  fines de Sep*</v>
      </c>
      <c r="AY3" s="1048" t="str">
        <f>+entero!AY3</f>
        <v>2012                          A  fines de Oct*</v>
      </c>
      <c r="AZ3" s="1048" t="str">
        <f>+entero!AZ3</f>
        <v>2012                          A  fines de Nov*</v>
      </c>
      <c r="BA3" s="1048" t="str">
        <f>+entero!BA3</f>
        <v>2012                          A  fines de Dic*</v>
      </c>
      <c r="BB3" s="1048" t="str">
        <f>+entero!BB3</f>
        <v>2013                          A  fines de Ene*</v>
      </c>
      <c r="BC3" s="1048" t="str">
        <f>+entero!BC3</f>
        <v>2013                          A  fines de Feb*</v>
      </c>
      <c r="BD3" s="1048" t="str">
        <f>+entero!BD3</f>
        <v>2013                          A  fines de Mar*</v>
      </c>
      <c r="BE3" s="1048" t="str">
        <f>+entero!BE3</f>
        <v>2013                          A  fines de adr*</v>
      </c>
      <c r="BF3" s="1048" t="str">
        <f>+entero!BF3</f>
        <v>2013                          A  fines de May*</v>
      </c>
      <c r="BG3" s="1048" t="str">
        <f>+entero!BG3</f>
        <v>2013                          A  fines de Jun*</v>
      </c>
      <c r="BH3" s="1048" t="str">
        <f>+entero!BH3</f>
        <v>2013                          A  fines de Jul*</v>
      </c>
      <c r="BI3" s="1048" t="str">
        <f>+entero!BI3</f>
        <v>2013                          A  fines de Ago*</v>
      </c>
      <c r="BJ3" s="1048" t="str">
        <f>+entero!BJ3</f>
        <v>2013                          A  fines de Sep*</v>
      </c>
      <c r="BK3" s="1048" t="str">
        <f>+entero!BK3</f>
        <v>2013                          A  fines de Oct*</v>
      </c>
      <c r="BL3" s="1048" t="str">
        <f>+entero!BL3</f>
        <v>2013                          A  fines de Nov*</v>
      </c>
      <c r="BM3" s="1048" t="str">
        <f>+entero!BM3</f>
        <v>2013                          A  fines de Dic*</v>
      </c>
      <c r="BN3" s="1048" t="str">
        <f>+entero!BN3</f>
        <v>2014                          A  fines de Ene*</v>
      </c>
      <c r="BO3" s="1048" t="str">
        <f>+entero!BO3</f>
        <v>2014                          A  fines de Feb*</v>
      </c>
      <c r="BP3" s="1048" t="str">
        <f>+entero!BP3</f>
        <v>2014                          A  fines de Mar*</v>
      </c>
      <c r="BQ3" s="1048" t="str">
        <f>+entero!BQ3</f>
        <v>2014                          A  fines de adr*</v>
      </c>
      <c r="BR3" s="1048" t="str">
        <f>+entero!BR3</f>
        <v>2014                          A  fines de May*</v>
      </c>
      <c r="BS3" s="1048" t="str">
        <f>+entero!BS3</f>
        <v>2014                          A  fines de Jun*</v>
      </c>
      <c r="BT3" s="1048" t="str">
        <f>+entero!BT3</f>
        <v>2014                          A  fines de Jul*</v>
      </c>
      <c r="BU3" s="1048" t="str">
        <f>+entero!BU3</f>
        <v>2014                          A  fines de Ago*</v>
      </c>
      <c r="BV3" s="1048" t="str">
        <f>+entero!BV3</f>
        <v>2014                          A  fines de Sep*</v>
      </c>
      <c r="BW3" s="1048" t="str">
        <f>+entero!BW3</f>
        <v>2014                          A  fines de Oct*</v>
      </c>
      <c r="BX3" s="1048" t="str">
        <f>+entero!BX3</f>
        <v>2014                          A  fines de Nov*</v>
      </c>
      <c r="BY3" s="1048" t="str">
        <f>+entero!BY3</f>
        <v>2014                          A  fines de Dic*</v>
      </c>
      <c r="BZ3" s="1048" t="str">
        <f>+entero!BZ3</f>
        <v>2015                         A  fines de Ene*</v>
      </c>
      <c r="CA3" s="1048" t="str">
        <f>+entero!CA3</f>
        <v>2015                         A  fines de Feb*</v>
      </c>
      <c r="CB3" s="1048" t="str">
        <f>+entero!CB3</f>
        <v>2015                         A  fines de Mar*</v>
      </c>
      <c r="CC3" s="1048" t="str">
        <f>+entero!CC3</f>
        <v xml:space="preserve">2015                         A  fines de adr* </v>
      </c>
      <c r="CD3" s="1048" t="str">
        <f>+entero!CD3</f>
        <v xml:space="preserve">2015                         A  fines de May* </v>
      </c>
      <c r="CE3" s="1048" t="str">
        <f>+entero!CE3</f>
        <v xml:space="preserve">2015                         A  fines de Jun* </v>
      </c>
      <c r="CF3" s="1048" t="str">
        <f>+entero!CF3</f>
        <v xml:space="preserve">2015                         A  fines de Jul* </v>
      </c>
      <c r="CG3" s="1048" t="str">
        <f>+entero!CG3</f>
        <v xml:space="preserve">2015                         A  fines de Ago* </v>
      </c>
      <c r="CH3" s="1048" t="str">
        <f>+entero!CH3</f>
        <v xml:space="preserve">2015                         A  fines de Sep* </v>
      </c>
      <c r="CI3" s="1048" t="str">
        <f>+entero!CI3</f>
        <v xml:space="preserve">2015                         A  fines de Oct* </v>
      </c>
      <c r="CJ3" s="1048" t="str">
        <f>+entero!CJ3</f>
        <v xml:space="preserve">2015                         A  fines de Nov* </v>
      </c>
      <c r="CK3" s="1048" t="str">
        <f>+entero!CK3</f>
        <v xml:space="preserve">2015                         A  fines de Dic* </v>
      </c>
      <c r="CL3" s="1048" t="str">
        <f>+entero!CL3</f>
        <v xml:space="preserve">2016                         A  fines de Ene* </v>
      </c>
      <c r="CM3" s="1048" t="str">
        <f>+entero!CM3</f>
        <v xml:space="preserve">2016                         A  fines de Feb* </v>
      </c>
      <c r="CN3" s="1048" t="str">
        <f>+entero!CN3</f>
        <v xml:space="preserve">2016                         A  fines de Mar* </v>
      </c>
      <c r="CO3" s="1048" t="str">
        <f>+entero!CO3</f>
        <v xml:space="preserve">2016                         A  fines de adr* </v>
      </c>
      <c r="CP3" s="1048" t="str">
        <f>+entero!CP3</f>
        <v xml:space="preserve">2016                         A  fines de May* </v>
      </c>
      <c r="CQ3" s="1048" t="str">
        <f>+entero!CQ3</f>
        <v xml:space="preserve">2016                         A  fines de Jun* </v>
      </c>
      <c r="CR3" s="1048" t="str">
        <f>+entero!CR3</f>
        <v xml:space="preserve">2016                         A  fines de Jul* </v>
      </c>
      <c r="CS3" s="1048" t="str">
        <f>+entero!CS3</f>
        <v xml:space="preserve">2016                         A  fines de Ago* </v>
      </c>
      <c r="CT3" s="1048" t="str">
        <f>+entero!CT3</f>
        <v xml:space="preserve">2016                         A  fines de Sep* </v>
      </c>
      <c r="CU3" s="1048" t="str">
        <f>+entero!CU3</f>
        <v xml:space="preserve">2016                         A  fines de Oct* </v>
      </c>
      <c r="CV3" s="1048" t="str">
        <f>+entero!CV3</f>
        <v xml:space="preserve">2016                         A  fines de Nov* </v>
      </c>
      <c r="CW3" s="1048" t="str">
        <f>+entero!CW3</f>
        <v>2016                         A  fines de Dic* 15</v>
      </c>
      <c r="CX3" s="1048" t="str">
        <f>+entero!CX3</f>
        <v xml:space="preserve">2017                         A  fines de Ene* </v>
      </c>
      <c r="CY3" s="1048" t="str">
        <f>+entero!CY3</f>
        <v xml:space="preserve">2017                         A  fines de Feb* </v>
      </c>
      <c r="CZ3" s="1048" t="str">
        <f>+entero!CZ3</f>
        <v xml:space="preserve">2017                         A  fines de Mar* </v>
      </c>
      <c r="DA3" s="1048" t="str">
        <f>+entero!DA3</f>
        <v xml:space="preserve">2017                         A  fines de Abr* </v>
      </c>
      <c r="DB3" s="1048" t="str">
        <f>+entero!DB3</f>
        <v xml:space="preserve">2017                         A  fines de May* </v>
      </c>
      <c r="DC3" s="1048" t="str">
        <f>+entero!DC3</f>
        <v xml:space="preserve">2017                         A  fines de Jun* </v>
      </c>
      <c r="DD3" s="1048" t="str">
        <f>+entero!DD3</f>
        <v xml:space="preserve">2017                         A  fines de Jul* </v>
      </c>
      <c r="DE3" s="1048" t="str">
        <f>+entero!DE3</f>
        <v xml:space="preserve">2017                         A  fines de Ago* </v>
      </c>
      <c r="DF3" s="1048" t="str">
        <f>+entero!DF3</f>
        <v xml:space="preserve">2017                         A  fines de Sep* </v>
      </c>
      <c r="DG3" s="1048" t="str">
        <f>+entero!DG3</f>
        <v xml:space="preserve">2017                         A  fines de Oct* </v>
      </c>
      <c r="DH3" s="1034" t="s">
        <v>237</v>
      </c>
      <c r="DI3" s="1034" t="s">
        <v>249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60" t="str">
        <f>+entero!DM3</f>
        <v>Semana 1°</v>
      </c>
      <c r="DN3" s="1062" t="str">
        <f>+entero!DN3</f>
        <v>Semana 2°</v>
      </c>
      <c r="DO3" s="1063"/>
      <c r="DP3" s="1063"/>
      <c r="DQ3" s="1063"/>
      <c r="DR3" s="1064"/>
      <c r="DS3" s="1057" t="s">
        <v>254</v>
      </c>
      <c r="DT3" s="1058"/>
      <c r="DU3" s="166"/>
      <c r="DV3" s="166"/>
      <c r="DW3" s="166"/>
      <c r="DX3" s="166"/>
      <c r="DY3" s="166"/>
      <c r="DZ3" s="166"/>
      <c r="EA3" s="166"/>
      <c r="EB3" s="166"/>
    </row>
    <row r="4" spans="1:132" ht="18.75" customHeight="1" thickBot="1" x14ac:dyDescent="0.25">
      <c r="C4" s="16"/>
      <c r="D4" s="1066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35"/>
      <c r="DI4" s="1035"/>
      <c r="DJ4" s="1035"/>
      <c r="DK4" s="1035"/>
      <c r="DL4" s="1035"/>
      <c r="DM4" s="1061"/>
      <c r="DN4" s="890">
        <f>+entero!DN4</f>
        <v>43199</v>
      </c>
      <c r="DO4" s="891">
        <f>+entero!DO4</f>
        <v>43200</v>
      </c>
      <c r="DP4" s="891">
        <f>+entero!DP4</f>
        <v>43201</v>
      </c>
      <c r="DQ4" s="891">
        <f>+entero!DQ4</f>
        <v>43202</v>
      </c>
      <c r="DR4" s="891">
        <f>+entero!DR4</f>
        <v>43203</v>
      </c>
      <c r="DS4" s="958" t="s">
        <v>248</v>
      </c>
      <c r="DT4" s="896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1"/>
      <c r="DH5" s="771"/>
      <c r="DI5" s="771"/>
      <c r="DJ5" s="771"/>
      <c r="DK5" s="771"/>
      <c r="DL5" s="771"/>
      <c r="DM5" s="771"/>
      <c r="DN5" s="785"/>
      <c r="DO5" s="955"/>
      <c r="DP5" s="939"/>
      <c r="DQ5" s="939"/>
      <c r="DR5" s="939"/>
      <c r="DS5" s="785"/>
      <c r="DT5" s="938"/>
      <c r="DU5" s="166"/>
      <c r="DV5" s="166"/>
      <c r="DW5" s="166"/>
      <c r="DX5" s="166"/>
      <c r="DY5" s="166"/>
      <c r="DZ5" s="166"/>
      <c r="EA5" s="166"/>
      <c r="EB5" s="166"/>
    </row>
    <row r="6" spans="1:132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8">
        <f>+entero!DG42</f>
        <v>2422.1849593338184</v>
      </c>
      <c r="DH6" s="798">
        <f>+entero!DH42</f>
        <v>2415.8710992755096</v>
      </c>
      <c r="DI6" s="798">
        <f>+entero!DI42</f>
        <v>2445.0359024825066</v>
      </c>
      <c r="DJ6" s="798">
        <f>+entero!DJ42</f>
        <v>2511.1442552521862</v>
      </c>
      <c r="DK6" s="798">
        <f>+entero!DK42</f>
        <v>2563.5215074387702</v>
      </c>
      <c r="DL6" s="798">
        <f>+entero!DL42</f>
        <v>2570.9884228906703</v>
      </c>
      <c r="DM6" s="798">
        <f>+entero!DM42</f>
        <v>2571.4367749314861</v>
      </c>
      <c r="DN6" s="940">
        <f>+entero!DN42</f>
        <v>2571.4367749314861</v>
      </c>
      <c r="DO6" s="941">
        <f>+entero!DO42</f>
        <v>2571.4367749314861</v>
      </c>
      <c r="DP6" s="941">
        <f>+entero!DP42</f>
        <v>2571.4367749314861</v>
      </c>
      <c r="DQ6" s="941">
        <f>+entero!DQ42</f>
        <v>2571.4367749314861</v>
      </c>
      <c r="DR6" s="941">
        <f>+entero!DR42</f>
        <v>2559.4725788673463</v>
      </c>
      <c r="DS6" s="940">
        <f>+entero!DS42</f>
        <v>-11.964196064139742</v>
      </c>
      <c r="DT6" s="942">
        <f>+entero!DT42</f>
        <v>-0.46527280704611318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2">
        <f>+entero!DG43</f>
        <v>1870.4082332361518</v>
      </c>
      <c r="DH7" s="792">
        <f>+entero!DH43</f>
        <v>1946.5171137026241</v>
      </c>
      <c r="DI7" s="792">
        <f>+entero!DI43</f>
        <v>1971.9428498542275</v>
      </c>
      <c r="DJ7" s="792">
        <f>+entero!DJ43</f>
        <v>2033.2816690962102</v>
      </c>
      <c r="DK7" s="792">
        <f>+entero!DK43</f>
        <v>2110.42</v>
      </c>
      <c r="DL7" s="792">
        <f>+entero!DL43</f>
        <v>2163.193037900875</v>
      </c>
      <c r="DM7" s="792">
        <f>+entero!DM43</f>
        <v>2161.9387660349853</v>
      </c>
      <c r="DN7" s="794">
        <f>+entero!DN43</f>
        <v>2161.9387660349853</v>
      </c>
      <c r="DO7" s="485">
        <f>+entero!DO43</f>
        <v>2161.9387660349853</v>
      </c>
      <c r="DP7" s="485">
        <f>+entero!DP43</f>
        <v>2161.9387660349853</v>
      </c>
      <c r="DQ7" s="485">
        <f>+entero!DQ43</f>
        <v>2161.9387660349853</v>
      </c>
      <c r="DR7" s="485">
        <f>+entero!DR43</f>
        <v>2156.2617419825074</v>
      </c>
      <c r="DS7" s="794">
        <f>+entero!DS43</f>
        <v>-5.6770240524779183</v>
      </c>
      <c r="DT7" s="923">
        <f>+entero!DT43</f>
        <v>-0.2625894933596884</v>
      </c>
      <c r="DU7" s="166"/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2">
        <f>+entero!DG44</f>
        <v>12831.000480000002</v>
      </c>
      <c r="DH8" s="792">
        <f>+entero!DH44</f>
        <v>13353.107400000003</v>
      </c>
      <c r="DI8" s="792">
        <f>+entero!DI44</f>
        <v>13527.527950000002</v>
      </c>
      <c r="DJ8" s="792">
        <f>+entero!DJ44</f>
        <v>13948.312250000003</v>
      </c>
      <c r="DK8" s="792">
        <f>+entero!DK44</f>
        <v>14477.481200000002</v>
      </c>
      <c r="DL8" s="792">
        <f>+entero!DL44</f>
        <v>14839.504240000002</v>
      </c>
      <c r="DM8" s="792">
        <f>+entero!DM44</f>
        <v>14830.899935000001</v>
      </c>
      <c r="DN8" s="794">
        <f>+entero!DN44</f>
        <v>14830.899935000001</v>
      </c>
      <c r="DO8" s="485">
        <f>+entero!DO44</f>
        <v>14830.899935000001</v>
      </c>
      <c r="DP8" s="485">
        <f>+entero!DP44</f>
        <v>14830.899935000001</v>
      </c>
      <c r="DQ8" s="485">
        <f>+entero!DQ44</f>
        <v>14830.899935000001</v>
      </c>
      <c r="DR8" s="485">
        <f>+entero!DR44</f>
        <v>14791.955550000002</v>
      </c>
      <c r="DS8" s="794">
        <f>+entero!DS44</f>
        <v>-38.944384999998874</v>
      </c>
      <c r="DT8" s="923">
        <f>+entero!DT44</f>
        <v>-0.2625894933596884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2">
        <f>+entero!DG45</f>
        <v>0</v>
      </c>
      <c r="DH9" s="792">
        <f>+entero!DH45</f>
        <v>0</v>
      </c>
      <c r="DI9" s="792">
        <f>+entero!DI45</f>
        <v>0</v>
      </c>
      <c r="DJ9" s="792">
        <f>+entero!DJ45</f>
        <v>0</v>
      </c>
      <c r="DK9" s="792">
        <f>+entero!DK45</f>
        <v>0</v>
      </c>
      <c r="DL9" s="792">
        <f>+entero!DL45</f>
        <v>0</v>
      </c>
      <c r="DM9" s="792">
        <f>+entero!DM45</f>
        <v>0</v>
      </c>
      <c r="DN9" s="794">
        <f>+entero!DN45</f>
        <v>0</v>
      </c>
      <c r="DO9" s="485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794">
        <f>+entero!DS45</f>
        <v>0</v>
      </c>
      <c r="DT9" s="923">
        <f>+entero!DT45</f>
        <v>0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2">
        <f>+entero!DG46</f>
        <v>551.77672609766682</v>
      </c>
      <c r="DH10" s="792">
        <f>+entero!DH46</f>
        <v>469.35398557288545</v>
      </c>
      <c r="DI10" s="792">
        <f>+entero!DI46</f>
        <v>473.09305262827911</v>
      </c>
      <c r="DJ10" s="792">
        <f>+entero!DJ46</f>
        <v>477.86258615597592</v>
      </c>
      <c r="DK10" s="792">
        <f>+entero!DK46</f>
        <v>453.10150743877477</v>
      </c>
      <c r="DL10" s="792">
        <f>+entero!DL46</f>
        <v>407.79538498979514</v>
      </c>
      <c r="DM10" s="792">
        <f>+entero!DM46</f>
        <v>409.49800889650061</v>
      </c>
      <c r="DN10" s="794">
        <f>+entero!DN46</f>
        <v>409.49800889650061</v>
      </c>
      <c r="DO10" s="485">
        <f>+entero!DO46</f>
        <v>409.49800889650061</v>
      </c>
      <c r="DP10" s="485">
        <f>+entero!DP46</f>
        <v>409.49800889650061</v>
      </c>
      <c r="DQ10" s="485">
        <f>+entero!DQ46</f>
        <v>409.49800889650061</v>
      </c>
      <c r="DR10" s="485">
        <f>+entero!DR46</f>
        <v>403.21083688483878</v>
      </c>
      <c r="DS10" s="794">
        <f>+entero!DS46</f>
        <v>-6.2871720116618235</v>
      </c>
      <c r="DT10" s="923">
        <f>+entero!DT46</f>
        <v>-1.5353364058116603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2">
        <f>+entero!DG47</f>
        <v>3785.1883410299943</v>
      </c>
      <c r="DH11" s="792">
        <f>+entero!DH47</f>
        <v>3219.7683410299942</v>
      </c>
      <c r="DI11" s="792">
        <f>+entero!DI47</f>
        <v>3245.4183410299947</v>
      </c>
      <c r="DJ11" s="792">
        <f>+entero!DJ47</f>
        <v>3278.1373410299948</v>
      </c>
      <c r="DK11" s="792">
        <f>+entero!DK47</f>
        <v>3108.2763410299949</v>
      </c>
      <c r="DL11" s="792">
        <f>+entero!DL47</f>
        <v>2797.4763410299947</v>
      </c>
      <c r="DM11" s="792">
        <f>+entero!DM47</f>
        <v>2809.1563410299941</v>
      </c>
      <c r="DN11" s="794">
        <f>+entero!DN47</f>
        <v>2809.1563410299941</v>
      </c>
      <c r="DO11" s="485">
        <f>+entero!DO47</f>
        <v>2809.1563410299941</v>
      </c>
      <c r="DP11" s="485">
        <f>+entero!DP47</f>
        <v>2809.1563410299941</v>
      </c>
      <c r="DQ11" s="485">
        <f>+entero!DQ47</f>
        <v>2809.1563410299941</v>
      </c>
      <c r="DR11" s="485">
        <f>+entero!DR47</f>
        <v>2766.026341029994</v>
      </c>
      <c r="DS11" s="794">
        <f>+entero!DS47</f>
        <v>-43.130000000000109</v>
      </c>
      <c r="DT11" s="923">
        <f>+entero!DT47</f>
        <v>-1.5353364058116603</v>
      </c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2">
        <f>+entero!DG49</f>
        <v>0</v>
      </c>
      <c r="DH12" s="792">
        <f>+entero!DH49</f>
        <v>0</v>
      </c>
      <c r="DI12" s="792">
        <f>+entero!DI49</f>
        <v>0</v>
      </c>
      <c r="DJ12" s="792">
        <f>+entero!DJ49</f>
        <v>0</v>
      </c>
      <c r="DK12" s="792">
        <f>+entero!DK49</f>
        <v>0</v>
      </c>
      <c r="DL12" s="792">
        <f>+entero!DL49</f>
        <v>0</v>
      </c>
      <c r="DM12" s="792">
        <f>+entero!DM49</f>
        <v>0</v>
      </c>
      <c r="DN12" s="794">
        <f>+entero!DN49</f>
        <v>0</v>
      </c>
      <c r="DO12" s="485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794">
        <f>+entero!DS49</f>
        <v>0</v>
      </c>
      <c r="DT12" s="923">
        <f>+entero!DT49</f>
        <v>0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8">
        <f>+entero!DG50</f>
        <v>27.973760932944607</v>
      </c>
      <c r="DH13" s="768">
        <f>+entero!DH50</f>
        <v>0</v>
      </c>
      <c r="DI13" s="768">
        <f>+entero!DI50</f>
        <v>25.516034985422742</v>
      </c>
      <c r="DJ13" s="768">
        <f>+entero!DJ50</f>
        <v>11.64868804664723</v>
      </c>
      <c r="DK13" s="768">
        <f>+entero!DK50</f>
        <v>11.370262390670554</v>
      </c>
      <c r="DL13" s="768">
        <f>+entero!DL50</f>
        <v>24.641399416909621</v>
      </c>
      <c r="DM13" s="768">
        <f>+entero!DM50</f>
        <v>10</v>
      </c>
      <c r="DN13" s="943">
        <f>+entero!DN50</f>
        <v>10</v>
      </c>
      <c r="DO13" s="944">
        <f>+entero!DO50</f>
        <v>10.271000000000001</v>
      </c>
      <c r="DP13" s="944">
        <f>+entero!DP50</f>
        <v>10.271000000000001</v>
      </c>
      <c r="DQ13" s="944">
        <f>+entero!DQ50</f>
        <v>7</v>
      </c>
      <c r="DR13" s="944">
        <f>+entero!DR50</f>
        <v>7</v>
      </c>
      <c r="DS13" s="943">
        <f>+entero!DS50</f>
        <v>-3</v>
      </c>
      <c r="DT13" s="945">
        <f>+entero!DT50</f>
        <v>0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8">
        <f>+entero!DG51</f>
        <v>27.973760932944607</v>
      </c>
      <c r="DH14" s="768">
        <f>+entero!DH51</f>
        <v>0</v>
      </c>
      <c r="DI14" s="768">
        <f>+entero!DI51</f>
        <v>25.516034985422742</v>
      </c>
      <c r="DJ14" s="768">
        <f>+entero!DJ51</f>
        <v>11.64868804664723</v>
      </c>
      <c r="DK14" s="768">
        <f>+entero!DK51</f>
        <v>11.370262390670554</v>
      </c>
      <c r="DL14" s="768">
        <f>+entero!DL51</f>
        <v>24.641399416909621</v>
      </c>
      <c r="DM14" s="768">
        <f>+entero!DM51</f>
        <v>10</v>
      </c>
      <c r="DN14" s="943">
        <f>+entero!DN51</f>
        <v>10</v>
      </c>
      <c r="DO14" s="944">
        <f>+entero!DO51</f>
        <v>10.271000000000001</v>
      </c>
      <c r="DP14" s="944">
        <f>+entero!DP51</f>
        <v>10.271000000000001</v>
      </c>
      <c r="DQ14" s="944">
        <f>+entero!DQ51</f>
        <v>7</v>
      </c>
      <c r="DR14" s="944">
        <f>+entero!DR51</f>
        <v>7</v>
      </c>
      <c r="DS14" s="943">
        <f>+entero!DS51</f>
        <v>-3</v>
      </c>
      <c r="DT14" s="945">
        <f>+entero!DT51</f>
        <v>0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8">
        <f>+entero!DG52</f>
        <v>89</v>
      </c>
      <c r="DH15" s="768">
        <f>+entero!DH52</f>
        <v>0</v>
      </c>
      <c r="DI15" s="768">
        <f>+entero!DI52</f>
        <v>79</v>
      </c>
      <c r="DJ15" s="768">
        <f>+entero!DJ52</f>
        <v>79.91</v>
      </c>
      <c r="DK15" s="768">
        <f>+entero!DK52</f>
        <v>78</v>
      </c>
      <c r="DL15" s="768">
        <f>+entero!DL52</f>
        <v>73</v>
      </c>
      <c r="DM15" s="768">
        <f>+entero!DM52</f>
        <v>0</v>
      </c>
      <c r="DN15" s="943">
        <f>+entero!DN52</f>
        <v>0</v>
      </c>
      <c r="DO15" s="944">
        <f>+entero!DO52</f>
        <v>0</v>
      </c>
      <c r="DP15" s="944">
        <f>+entero!DP52</f>
        <v>0</v>
      </c>
      <c r="DQ15" s="944">
        <f>+entero!DQ52</f>
        <v>0</v>
      </c>
      <c r="DR15" s="944">
        <f>+entero!DR52</f>
        <v>0</v>
      </c>
      <c r="DS15" s="943">
        <f>+entero!DS52</f>
        <v>0</v>
      </c>
      <c r="DT15" s="945">
        <f>+entero!DT52</f>
        <v>0</v>
      </c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8">
        <f>+entero!DG53</f>
        <v>15</v>
      </c>
      <c r="DH16" s="768">
        <f>+entero!DH53</f>
        <v>0</v>
      </c>
      <c r="DI16" s="768">
        <f>+entero!DI53</f>
        <v>14</v>
      </c>
      <c r="DJ16" s="768">
        <f>+entero!DJ53</f>
        <v>0</v>
      </c>
      <c r="DK16" s="768">
        <f>+entero!DK53</f>
        <v>0</v>
      </c>
      <c r="DL16" s="768">
        <f>+entero!DL53</f>
        <v>14</v>
      </c>
      <c r="DM16" s="768">
        <f>+entero!DM53</f>
        <v>10</v>
      </c>
      <c r="DN16" s="943">
        <f>+entero!DN53</f>
        <v>10</v>
      </c>
      <c r="DO16" s="944">
        <f>+entero!DO53</f>
        <v>10.271000000000001</v>
      </c>
      <c r="DP16" s="944">
        <f>+entero!DP53</f>
        <v>10.271000000000001</v>
      </c>
      <c r="DQ16" s="944">
        <f>+entero!DQ53</f>
        <v>7</v>
      </c>
      <c r="DR16" s="944">
        <f>+entero!DR53</f>
        <v>7</v>
      </c>
      <c r="DS16" s="943">
        <f>+entero!DS53</f>
        <v>-3</v>
      </c>
      <c r="DT16" s="945">
        <f>+entero!DT53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8">
        <f>+entero!DG54</f>
        <v>0</v>
      </c>
      <c r="DH17" s="768">
        <f>+entero!DH54</f>
        <v>0</v>
      </c>
      <c r="DI17" s="768">
        <f>+entero!DI54</f>
        <v>0</v>
      </c>
      <c r="DJ17" s="768">
        <f>+entero!DJ54</f>
        <v>0</v>
      </c>
      <c r="DK17" s="768">
        <f>+entero!DK54</f>
        <v>0</v>
      </c>
      <c r="DL17" s="768">
        <f>+entero!DL54</f>
        <v>0</v>
      </c>
      <c r="DM17" s="768">
        <f>+entero!DM54</f>
        <v>0</v>
      </c>
      <c r="DN17" s="943">
        <f>+entero!DN54</f>
        <v>0</v>
      </c>
      <c r="DO17" s="944">
        <f>+entero!DO54</f>
        <v>0</v>
      </c>
      <c r="DP17" s="944">
        <f>+entero!DP54</f>
        <v>0</v>
      </c>
      <c r="DQ17" s="944">
        <f>+entero!DQ54</f>
        <v>0</v>
      </c>
      <c r="DR17" s="944">
        <f>+entero!DR54</f>
        <v>0</v>
      </c>
      <c r="DS17" s="943">
        <f>+entero!DS54</f>
        <v>0</v>
      </c>
      <c r="DT17" s="945">
        <f>+entero!DT54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8">
        <f>+entero!DG55</f>
        <v>0</v>
      </c>
      <c r="DH18" s="768">
        <f>+entero!DH55</f>
        <v>0</v>
      </c>
      <c r="DI18" s="768">
        <f>+entero!DI55</f>
        <v>0</v>
      </c>
      <c r="DJ18" s="768">
        <f>+entero!DJ55</f>
        <v>0</v>
      </c>
      <c r="DK18" s="768">
        <f>+entero!DK55</f>
        <v>0</v>
      </c>
      <c r="DL18" s="768">
        <f>+entero!DL55</f>
        <v>0</v>
      </c>
      <c r="DM18" s="768">
        <f>+entero!DM55</f>
        <v>0</v>
      </c>
      <c r="DN18" s="943">
        <f>+entero!DN55</f>
        <v>0</v>
      </c>
      <c r="DO18" s="944">
        <f>+entero!DO55</f>
        <v>0</v>
      </c>
      <c r="DP18" s="944">
        <f>+entero!DP55</f>
        <v>0</v>
      </c>
      <c r="DQ18" s="944">
        <f>+entero!DQ55</f>
        <v>0</v>
      </c>
      <c r="DR18" s="944">
        <f>+entero!DR55</f>
        <v>0</v>
      </c>
      <c r="DS18" s="943">
        <f>+entero!DS55</f>
        <v>0</v>
      </c>
      <c r="DT18" s="945">
        <f>+entero!DT55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9">
        <f>+entero!DG56</f>
        <v>0</v>
      </c>
      <c r="DH19" s="769">
        <f>+entero!DH56</f>
        <v>0</v>
      </c>
      <c r="DI19" s="769">
        <f>+entero!DI56</f>
        <v>0</v>
      </c>
      <c r="DJ19" s="769">
        <f>+entero!DJ56</f>
        <v>0</v>
      </c>
      <c r="DK19" s="769">
        <f>+entero!DK56</f>
        <v>0</v>
      </c>
      <c r="DL19" s="769">
        <f>+entero!DL56</f>
        <v>0</v>
      </c>
      <c r="DM19" s="769">
        <f>+entero!DM56</f>
        <v>0</v>
      </c>
      <c r="DN19" s="1003">
        <f>+entero!DN56</f>
        <v>0</v>
      </c>
      <c r="DO19" s="1002">
        <f>+entero!DO56</f>
        <v>0</v>
      </c>
      <c r="DP19" s="947">
        <f>+entero!DP56</f>
        <v>0</v>
      </c>
      <c r="DQ19" s="947">
        <f>+entero!DQ56</f>
        <v>0</v>
      </c>
      <c r="DR19" s="947">
        <f>+entero!DR56</f>
        <v>0</v>
      </c>
      <c r="DS19" s="946">
        <f>+entero!DS56</f>
        <v>0</v>
      </c>
      <c r="DT19" s="948">
        <f>+entero!DT56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1:13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764"/>
      <c r="DP22" s="27"/>
      <c r="DQ22" s="27"/>
      <c r="DR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764"/>
      <c r="DP23" s="27"/>
      <c r="DQ23" s="27"/>
      <c r="DR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4"/>
      <c r="DH24" s="764"/>
      <c r="DI24" s="764"/>
      <c r="DJ24" s="764"/>
      <c r="DK24" s="764"/>
      <c r="DL24" s="764"/>
      <c r="DM24" s="764"/>
      <c r="DN24" s="764"/>
      <c r="DO24" s="764"/>
      <c r="DP24" s="27"/>
      <c r="DQ24" s="27"/>
      <c r="DR24" s="27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762"/>
      <c r="DP25" s="5"/>
      <c r="DQ25" s="762"/>
      <c r="DR25" s="762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762"/>
      <c r="DP26" s="5"/>
      <c r="DQ26" s="762"/>
      <c r="DR26" s="762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762"/>
      <c r="DP27" s="5"/>
      <c r="DQ27" s="762"/>
      <c r="DR27" s="762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168"/>
      <c r="DQ28" s="781"/>
      <c r="DR28" s="781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168"/>
      <c r="DQ29" s="781"/>
      <c r="DR29" s="781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168"/>
      <c r="DQ30" s="781"/>
      <c r="DR30" s="781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8"/>
      <c r="DQ31" s="781"/>
      <c r="DR31" s="781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8"/>
      <c r="DQ32" s="781"/>
      <c r="DR32" s="781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8"/>
      <c r="DQ33" s="781"/>
      <c r="DR33" s="781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8"/>
      <c r="DQ34" s="781"/>
      <c r="DR34" s="781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8"/>
      <c r="DQ35" s="781"/>
      <c r="DR35" s="781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781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781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781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781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781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781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781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781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781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781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780"/>
      <c r="DP75" s="167"/>
      <c r="DQ75" s="780"/>
      <c r="DR75" s="780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0"/>
      <c r="DH76" s="780"/>
      <c r="DI76" s="780"/>
      <c r="DJ76" s="780"/>
      <c r="DK76" s="780"/>
      <c r="DL76" s="780"/>
      <c r="DM76" s="780"/>
      <c r="DN76" s="780"/>
      <c r="DO76" s="780"/>
      <c r="DP76" s="167"/>
      <c r="DQ76" s="780"/>
      <c r="DR76" s="780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0"/>
      <c r="DH77" s="780"/>
      <c r="DI77" s="780"/>
      <c r="DJ77" s="780"/>
      <c r="DK77" s="780"/>
      <c r="DL77" s="780"/>
      <c r="DM77" s="780"/>
      <c r="DN77" s="780"/>
      <c r="DO77" s="780"/>
      <c r="DP77" s="167"/>
      <c r="DQ77" s="780"/>
      <c r="DR77" s="780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780"/>
      <c r="DP78" s="167"/>
      <c r="DQ78" s="780"/>
      <c r="DR78" s="780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780"/>
      <c r="DP79" s="167"/>
      <c r="DQ79" s="780"/>
      <c r="DR79" s="780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780"/>
      <c r="DP80" s="167"/>
      <c r="DQ80" s="780"/>
      <c r="DR80" s="780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780"/>
      <c r="DP81" s="167"/>
      <c r="DQ81" s="780"/>
      <c r="DR81" s="780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780"/>
      <c r="DP82" s="167"/>
      <c r="DQ82" s="780"/>
      <c r="DR82" s="780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167"/>
      <c r="DQ83" s="780"/>
      <c r="DR83" s="780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7"/>
      <c r="DQ84" s="780"/>
      <c r="DR84" s="780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170"/>
      <c r="DQ85" s="782"/>
      <c r="DR85" s="782"/>
    </row>
    <row r="86" spans="1:13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170"/>
      <c r="DQ86" s="782"/>
      <c r="DR86" s="782"/>
    </row>
    <row r="87" spans="1:13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170"/>
      <c r="DQ87" s="782"/>
      <c r="DR87" s="782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170"/>
      <c r="DQ88" s="782"/>
      <c r="DR88" s="782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170"/>
      <c r="DQ89" s="782"/>
      <c r="DR89" s="782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170"/>
      <c r="DQ90" s="782"/>
      <c r="DR90" s="782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170"/>
      <c r="DQ91" s="782"/>
      <c r="DR91" s="782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170"/>
      <c r="DQ92" s="782"/>
      <c r="DR92" s="782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  <c r="DR93" s="782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  <c r="DR94" s="782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  <c r="DR95" s="782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  <c r="DR101" s="782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  <c r="DR102" s="782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  <c r="DR103" s="782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  <c r="DR104" s="782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0"/>
      <c r="DJ105" s="840"/>
      <c r="DK105" s="840"/>
      <c r="DL105" s="840"/>
      <c r="DM105" s="840"/>
      <c r="DN105" s="840"/>
      <c r="DO105" s="840"/>
      <c r="DP105" s="2"/>
      <c r="DQ105" s="840"/>
      <c r="DR105" s="840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0"/>
      <c r="DJ106" s="840"/>
      <c r="DK106" s="840"/>
      <c r="DL106" s="840"/>
      <c r="DM106" s="840"/>
      <c r="DN106" s="840"/>
      <c r="DO106" s="840"/>
      <c r="DP106" s="2"/>
      <c r="DQ106" s="840"/>
      <c r="DR106" s="840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0"/>
      <c r="DJ107" s="840"/>
      <c r="DK107" s="840"/>
      <c r="DL107" s="840"/>
      <c r="DM107" s="840"/>
      <c r="DN107" s="840"/>
      <c r="DO107" s="840"/>
      <c r="DP107" s="2"/>
      <c r="DQ107" s="840"/>
      <c r="DR107" s="840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0"/>
      <c r="DJ108" s="840"/>
      <c r="DK108" s="840"/>
      <c r="DL108" s="840"/>
      <c r="DM108" s="840"/>
      <c r="DN108" s="840"/>
      <c r="DO108" s="840"/>
      <c r="DP108" s="2"/>
      <c r="DQ108" s="840"/>
      <c r="DR108" s="840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0"/>
      <c r="DJ109" s="840"/>
      <c r="DK109" s="840"/>
      <c r="DL109" s="840"/>
      <c r="DM109" s="840"/>
      <c r="DN109" s="840"/>
      <c r="DO109" s="840"/>
      <c r="DP109" s="2"/>
      <c r="DQ109" s="840"/>
      <c r="DR109" s="840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0"/>
      <c r="DJ110" s="840"/>
      <c r="DK110" s="840"/>
      <c r="DL110" s="840"/>
      <c r="DM110" s="840"/>
      <c r="DN110" s="840"/>
      <c r="DO110" s="840"/>
      <c r="DP110" s="2"/>
      <c r="DQ110" s="840"/>
      <c r="DR110" s="840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0"/>
      <c r="DJ111" s="840"/>
      <c r="DK111" s="840"/>
      <c r="DL111" s="840"/>
      <c r="DM111" s="840"/>
      <c r="DN111" s="840"/>
      <c r="DO111" s="840"/>
      <c r="DP111" s="2"/>
      <c r="DQ111" s="840"/>
      <c r="DR111" s="840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0"/>
      <c r="DJ112" s="840"/>
      <c r="DK112" s="840"/>
      <c r="DL112" s="840"/>
      <c r="DM112" s="840"/>
      <c r="DN112" s="840"/>
      <c r="DO112" s="840"/>
      <c r="DP112" s="2"/>
      <c r="DQ112" s="840"/>
      <c r="DR112" s="840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0"/>
      <c r="DJ113" s="840"/>
      <c r="DK113" s="840"/>
      <c r="DL113" s="840"/>
      <c r="DM113" s="840"/>
      <c r="DN113" s="840"/>
      <c r="DO113" s="840"/>
      <c r="DP113" s="2"/>
      <c r="DQ113" s="840"/>
      <c r="DR113" s="840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0"/>
      <c r="DJ114" s="840"/>
      <c r="DK114" s="840"/>
      <c r="DL114" s="840"/>
      <c r="DM114" s="840"/>
      <c r="DN114" s="840"/>
      <c r="DO114" s="840"/>
      <c r="DP114" s="2"/>
      <c r="DQ114" s="840"/>
      <c r="DR114" s="840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0"/>
      <c r="DJ115" s="840"/>
      <c r="DK115" s="840"/>
      <c r="DL115" s="840"/>
      <c r="DM115" s="840"/>
      <c r="DN115" s="840"/>
      <c r="DO115" s="840"/>
      <c r="DP115" s="2"/>
      <c r="DQ115" s="840"/>
      <c r="DR115" s="840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0"/>
      <c r="DJ116" s="840"/>
      <c r="DK116" s="840"/>
      <c r="DL116" s="840"/>
      <c r="DM116" s="840"/>
      <c r="DN116" s="840"/>
      <c r="DO116" s="840"/>
      <c r="DP116" s="2"/>
      <c r="DQ116" s="840"/>
      <c r="DR116" s="840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0"/>
      <c r="DJ117" s="840"/>
      <c r="DK117" s="840"/>
      <c r="DL117" s="840"/>
      <c r="DM117" s="840"/>
      <c r="DN117" s="840"/>
      <c r="DO117" s="840"/>
      <c r="DP117" s="2"/>
      <c r="DQ117" s="840"/>
      <c r="DR117" s="840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0"/>
      <c r="DJ118" s="840"/>
      <c r="DK118" s="840"/>
      <c r="DL118" s="840"/>
      <c r="DM118" s="840"/>
      <c r="DN118" s="840"/>
      <c r="DO118" s="840"/>
      <c r="DP118" s="2"/>
      <c r="DQ118" s="840"/>
      <c r="DR118" s="840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0"/>
      <c r="DJ119" s="840"/>
      <c r="DK119" s="840"/>
      <c r="DL119" s="840"/>
      <c r="DM119" s="840"/>
      <c r="DN119" s="840"/>
      <c r="DO119" s="840"/>
      <c r="DP119" s="2"/>
      <c r="DQ119" s="840"/>
      <c r="DR119" s="840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0"/>
      <c r="DJ120" s="840"/>
      <c r="DK120" s="840"/>
      <c r="DL120" s="840"/>
      <c r="DM120" s="840"/>
      <c r="DN120" s="840"/>
      <c r="DO120" s="840"/>
      <c r="DP120" s="2"/>
      <c r="DQ120" s="840"/>
      <c r="DR120" s="840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0"/>
      <c r="DJ121" s="840"/>
      <c r="DK121" s="840"/>
      <c r="DL121" s="840"/>
      <c r="DM121" s="840"/>
      <c r="DN121" s="840"/>
      <c r="DO121" s="840"/>
      <c r="DP121" s="2"/>
      <c r="DQ121" s="840"/>
      <c r="DR121" s="840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0"/>
      <c r="DJ122" s="840"/>
      <c r="DK122" s="840"/>
      <c r="DL122" s="840"/>
      <c r="DM122" s="840"/>
      <c r="DN122" s="840"/>
      <c r="DO122" s="840"/>
      <c r="DP122" s="2"/>
      <c r="DQ122" s="840"/>
      <c r="DR122" s="840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0"/>
      <c r="DJ123" s="840"/>
      <c r="DK123" s="840"/>
      <c r="DL123" s="840"/>
      <c r="DM123" s="840"/>
      <c r="DN123" s="840"/>
      <c r="DO123" s="840"/>
      <c r="DP123" s="2"/>
      <c r="DQ123" s="840"/>
      <c r="DR123" s="840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0"/>
      <c r="DJ124" s="840"/>
      <c r="DK124" s="840"/>
      <c r="DL124" s="840"/>
      <c r="DM124" s="840"/>
      <c r="DN124" s="840"/>
      <c r="DO124" s="840"/>
      <c r="DP124" s="2"/>
      <c r="DQ124" s="840"/>
      <c r="DR124" s="840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0"/>
      <c r="DJ125" s="840"/>
      <c r="DK125" s="840"/>
      <c r="DL125" s="840"/>
      <c r="DM125" s="840"/>
      <c r="DN125" s="840"/>
      <c r="DO125" s="840"/>
      <c r="DP125" s="2"/>
      <c r="DQ125" s="840"/>
      <c r="DR125" s="840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0"/>
      <c r="DJ126" s="840"/>
      <c r="DK126" s="840"/>
      <c r="DL126" s="840"/>
      <c r="DM126" s="840"/>
      <c r="DN126" s="840"/>
      <c r="DO126" s="840"/>
      <c r="DP126" s="2"/>
      <c r="DQ126" s="840"/>
      <c r="DR126" s="840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0"/>
      <c r="DJ127" s="840"/>
      <c r="DK127" s="840"/>
      <c r="DL127" s="840"/>
      <c r="DM127" s="840"/>
      <c r="DN127" s="840"/>
      <c r="DO127" s="840"/>
      <c r="DP127" s="2"/>
      <c r="DQ127" s="840"/>
      <c r="DR127" s="840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0"/>
      <c r="DJ128" s="840"/>
      <c r="DK128" s="840"/>
      <c r="DL128" s="840"/>
      <c r="DM128" s="840"/>
      <c r="DN128" s="840"/>
      <c r="DO128" s="840"/>
      <c r="DP128" s="2"/>
      <c r="DQ128" s="840"/>
      <c r="DR128" s="840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0"/>
      <c r="DJ129" s="840"/>
      <c r="DK129" s="840"/>
      <c r="DL129" s="840"/>
      <c r="DM129" s="840"/>
      <c r="DN129" s="840"/>
      <c r="DO129" s="840"/>
      <c r="DP129" s="2"/>
      <c r="DQ129" s="840"/>
      <c r="DR129" s="840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0"/>
      <c r="DJ130" s="840"/>
      <c r="DK130" s="840"/>
      <c r="DL130" s="840"/>
      <c r="DM130" s="840"/>
      <c r="DN130" s="840"/>
      <c r="DO130" s="840"/>
      <c r="DP130" s="2"/>
      <c r="DQ130" s="840"/>
      <c r="DR130" s="840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0"/>
      <c r="DJ131" s="840"/>
      <c r="DK131" s="840"/>
      <c r="DL131" s="840"/>
      <c r="DM131" s="840"/>
      <c r="DN131" s="840"/>
      <c r="DO131" s="840"/>
      <c r="DP131" s="2"/>
      <c r="DQ131" s="840"/>
      <c r="DR131" s="840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0"/>
      <c r="DJ132" s="840"/>
      <c r="DK132" s="840"/>
      <c r="DL132" s="840"/>
      <c r="DM132" s="840"/>
      <c r="DN132" s="840"/>
      <c r="DO132" s="840"/>
      <c r="DP132" s="2"/>
      <c r="DQ132" s="840"/>
      <c r="DR132" s="840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0"/>
      <c r="DJ133" s="840"/>
      <c r="DK133" s="840"/>
      <c r="DL133" s="840"/>
      <c r="DM133" s="840"/>
      <c r="DN133" s="840"/>
      <c r="DO133" s="840"/>
      <c r="DP133" s="2"/>
      <c r="DQ133" s="840"/>
      <c r="DR133" s="840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0"/>
      <c r="DJ134" s="840"/>
      <c r="DK134" s="840"/>
      <c r="DL134" s="840"/>
      <c r="DM134" s="840"/>
      <c r="DN134" s="840"/>
      <c r="DO134" s="840"/>
      <c r="DP134" s="2"/>
      <c r="DQ134" s="840"/>
      <c r="DR134" s="840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0"/>
      <c r="DJ135" s="840"/>
      <c r="DK135" s="840"/>
      <c r="DL135" s="840"/>
      <c r="DM135" s="840"/>
      <c r="DN135" s="840"/>
      <c r="DO135" s="840"/>
      <c r="DP135" s="2"/>
      <c r="DQ135" s="840"/>
      <c r="DR135" s="840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0"/>
      <c r="DJ136" s="840"/>
      <c r="DK136" s="840"/>
      <c r="DL136" s="840"/>
      <c r="DM136" s="840"/>
      <c r="DN136" s="840"/>
      <c r="DO136" s="840"/>
      <c r="DP136" s="2"/>
      <c r="DQ136" s="840"/>
      <c r="DR136" s="840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0"/>
      <c r="DJ137" s="840"/>
      <c r="DK137" s="840"/>
      <c r="DL137" s="840"/>
      <c r="DM137" s="840"/>
      <c r="DN137" s="840"/>
      <c r="DO137" s="840"/>
      <c r="DP137" s="2"/>
      <c r="DQ137" s="840"/>
      <c r="DR137" s="840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0"/>
      <c r="DJ138" s="840"/>
      <c r="DK138" s="840"/>
      <c r="DL138" s="840"/>
      <c r="DM138" s="840"/>
      <c r="DN138" s="840"/>
      <c r="DO138" s="840"/>
      <c r="DP138" s="2"/>
      <c r="DQ138" s="840"/>
      <c r="DR138" s="840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0"/>
      <c r="DJ139" s="840"/>
      <c r="DK139" s="840"/>
      <c r="DL139" s="840"/>
      <c r="DM139" s="840"/>
      <c r="DN139" s="840"/>
      <c r="DO139" s="840"/>
      <c r="DP139" s="2"/>
      <c r="DQ139" s="840"/>
      <c r="DR139" s="840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0"/>
      <c r="DJ140" s="840"/>
      <c r="DK140" s="840"/>
      <c r="DL140" s="840"/>
      <c r="DM140" s="840"/>
      <c r="DN140" s="840"/>
      <c r="DO140" s="840"/>
      <c r="DP140" s="2"/>
      <c r="DQ140" s="840"/>
      <c r="DR140" s="840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0"/>
      <c r="DJ141" s="840"/>
      <c r="DK141" s="840"/>
      <c r="DL141" s="840"/>
      <c r="DM141" s="840"/>
      <c r="DN141" s="840"/>
      <c r="DO141" s="840"/>
      <c r="DP141" s="2"/>
      <c r="DQ141" s="840"/>
      <c r="DR141" s="840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0"/>
      <c r="DJ142" s="840"/>
      <c r="DK142" s="840"/>
      <c r="DL142" s="840"/>
      <c r="DM142" s="840"/>
      <c r="DN142" s="840"/>
      <c r="DO142" s="840"/>
      <c r="DP142" s="2"/>
      <c r="DQ142" s="840"/>
      <c r="DR142" s="840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0"/>
      <c r="DJ143" s="840"/>
      <c r="DK143" s="840"/>
      <c r="DL143" s="840"/>
      <c r="DM143" s="840"/>
      <c r="DN143" s="840"/>
      <c r="DO143" s="840"/>
      <c r="DP143" s="2"/>
      <c r="DQ143" s="840"/>
      <c r="DR143" s="840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0"/>
      <c r="DJ144" s="840"/>
      <c r="DK144" s="840"/>
      <c r="DL144" s="840"/>
      <c r="DM144" s="840"/>
      <c r="DN144" s="840"/>
      <c r="DO144" s="840"/>
      <c r="DP144" s="2"/>
      <c r="DQ144" s="840"/>
      <c r="DR144" s="840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0"/>
      <c r="DJ145" s="840"/>
      <c r="DK145" s="840"/>
      <c r="DL145" s="840"/>
      <c r="DM145" s="840"/>
      <c r="DN145" s="840"/>
      <c r="DO145" s="840"/>
      <c r="DP145" s="2"/>
      <c r="DQ145" s="840"/>
      <c r="DR145" s="840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0"/>
      <c r="DJ146" s="840"/>
      <c r="DK146" s="840"/>
      <c r="DL146" s="840"/>
      <c r="DM146" s="840"/>
      <c r="DN146" s="840"/>
      <c r="DO146" s="840"/>
      <c r="DP146" s="2"/>
      <c r="DQ146" s="840"/>
      <c r="DR146" s="840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0"/>
      <c r="DJ147" s="840"/>
      <c r="DK147" s="840"/>
      <c r="DL147" s="840"/>
      <c r="DM147" s="840"/>
      <c r="DN147" s="840"/>
      <c r="DO147" s="840"/>
      <c r="DP147" s="2"/>
      <c r="DQ147" s="840"/>
      <c r="DR147" s="840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0"/>
      <c r="DJ148" s="840"/>
      <c r="DK148" s="840"/>
      <c r="DL148" s="840"/>
      <c r="DM148" s="840"/>
      <c r="DN148" s="840"/>
      <c r="DO148" s="840"/>
      <c r="DP148" s="2"/>
      <c r="DQ148" s="840"/>
      <c r="DR148" s="840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0"/>
      <c r="DJ149" s="840"/>
      <c r="DK149" s="840"/>
      <c r="DL149" s="840"/>
      <c r="DM149" s="840"/>
      <c r="DN149" s="840"/>
      <c r="DO149" s="840"/>
      <c r="DP149" s="2"/>
      <c r="DQ149" s="840"/>
      <c r="DR149" s="840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0"/>
      <c r="DJ150" s="840"/>
      <c r="DK150" s="840"/>
      <c r="DL150" s="840"/>
      <c r="DM150" s="840"/>
      <c r="DN150" s="840"/>
      <c r="DO150" s="840"/>
      <c r="DP150" s="2"/>
      <c r="DQ150" s="840"/>
      <c r="DR150" s="840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0"/>
      <c r="DJ151" s="840"/>
      <c r="DK151" s="840"/>
      <c r="DL151" s="840"/>
      <c r="DM151" s="840"/>
      <c r="DN151" s="840"/>
      <c r="DO151" s="840"/>
      <c r="DP151" s="2"/>
      <c r="DQ151" s="840"/>
      <c r="DR151" s="840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0"/>
      <c r="DJ152" s="840"/>
      <c r="DK152" s="840"/>
      <c r="DL152" s="840"/>
      <c r="DM152" s="840"/>
      <c r="DN152" s="840"/>
      <c r="DO152" s="840"/>
      <c r="DP152" s="2"/>
      <c r="DQ152" s="840"/>
      <c r="DR152" s="840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0"/>
      <c r="DJ153" s="840"/>
      <c r="DK153" s="840"/>
      <c r="DL153" s="840"/>
      <c r="DM153" s="840"/>
      <c r="DN153" s="840"/>
      <c r="DO153" s="840"/>
      <c r="DP153" s="2"/>
      <c r="DQ153" s="840"/>
      <c r="DR153" s="840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0"/>
      <c r="DJ154" s="840"/>
      <c r="DK154" s="840"/>
      <c r="DL154" s="840"/>
      <c r="DM154" s="840"/>
      <c r="DN154" s="840"/>
      <c r="DO154" s="840"/>
      <c r="DP154" s="2"/>
      <c r="DQ154" s="840"/>
      <c r="DR154" s="840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0"/>
      <c r="DJ155" s="840"/>
      <c r="DK155" s="840"/>
      <c r="DL155" s="840"/>
      <c r="DM155" s="840"/>
      <c r="DN155" s="840"/>
      <c r="DO155" s="840"/>
      <c r="DP155" s="2"/>
      <c r="DQ155" s="840"/>
      <c r="DR155" s="840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0"/>
      <c r="DJ156" s="840"/>
      <c r="DK156" s="840"/>
      <c r="DL156" s="840"/>
      <c r="DM156" s="840"/>
      <c r="DN156" s="840"/>
      <c r="DO156" s="840"/>
      <c r="DP156" s="2"/>
      <c r="DQ156" s="840"/>
      <c r="DR156" s="840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  <c r="DO157" s="840"/>
      <c r="DP157" s="2"/>
      <c r="DQ157" s="840"/>
      <c r="DR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  <c r="DO158" s="840"/>
      <c r="DP158" s="2"/>
      <c r="DQ158" s="840"/>
      <c r="DR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840"/>
      <c r="DP159" s="2"/>
      <c r="DQ159" s="840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840"/>
      <c r="DP160" s="2"/>
      <c r="DQ160" s="840"/>
      <c r="DR160" s="840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  <c r="DO161" s="840"/>
      <c r="DP161" s="2"/>
      <c r="DQ161" s="840"/>
      <c r="DR161" s="840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  <c r="DO162" s="840"/>
      <c r="DP162" s="2"/>
      <c r="DQ162" s="840"/>
      <c r="DR162" s="840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0"/>
      <c r="DJ163" s="840"/>
      <c r="DK163" s="840"/>
      <c r="DL163" s="840"/>
      <c r="DM163" s="840"/>
      <c r="DN163" s="840"/>
      <c r="DO163" s="840"/>
      <c r="DP163" s="2"/>
      <c r="DQ163" s="840"/>
      <c r="DR163" s="840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0"/>
      <c r="DJ164" s="840"/>
      <c r="DK164" s="840"/>
      <c r="DL164" s="840"/>
      <c r="DM164" s="840"/>
      <c r="DN164" s="840"/>
      <c r="DO164" s="840"/>
      <c r="DP164" s="2"/>
      <c r="DQ164" s="840"/>
      <c r="DR164" s="840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0"/>
      <c r="DJ165" s="840"/>
      <c r="DK165" s="840"/>
      <c r="DL165" s="840"/>
      <c r="DM165" s="840"/>
      <c r="DN165" s="840"/>
      <c r="DO165" s="840"/>
      <c r="DP165" s="2"/>
      <c r="DQ165" s="840"/>
      <c r="DR165" s="840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0"/>
      <c r="DJ166" s="840"/>
      <c r="DK166" s="840"/>
      <c r="DL166" s="840"/>
      <c r="DM166" s="840"/>
      <c r="DN166" s="840"/>
      <c r="DO166" s="840"/>
      <c r="DP166" s="2"/>
      <c r="DQ166" s="840"/>
      <c r="DR166" s="840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0"/>
      <c r="DJ167" s="840"/>
      <c r="DK167" s="840"/>
      <c r="DL167" s="840"/>
      <c r="DM167" s="840"/>
      <c r="DN167" s="840"/>
      <c r="DO167" s="840"/>
      <c r="DP167" s="2"/>
      <c r="DQ167" s="840"/>
      <c r="DR167" s="840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0"/>
      <c r="DJ168" s="840"/>
      <c r="DK168" s="840"/>
      <c r="DL168" s="840"/>
      <c r="DM168" s="840"/>
      <c r="DN168" s="840"/>
      <c r="DO168" s="840"/>
      <c r="DP168" s="2"/>
      <c r="DQ168" s="840"/>
      <c r="DR168" s="840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0"/>
      <c r="DJ169" s="840"/>
      <c r="DK169" s="840"/>
      <c r="DL169" s="840"/>
      <c r="DM169" s="840"/>
      <c r="DN169" s="840"/>
      <c r="DO169" s="840"/>
      <c r="DP169" s="2"/>
      <c r="DQ169" s="840"/>
      <c r="DR169" s="840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  <c r="DO170" s="840"/>
      <c r="DP170" s="2"/>
      <c r="DQ170" s="840"/>
      <c r="DR170" s="840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  <c r="DO171" s="840"/>
      <c r="DP171" s="2"/>
      <c r="DQ171" s="840"/>
      <c r="DR171" s="840"/>
    </row>
  </sheetData>
  <mergeCells count="116">
    <mergeCell ref="DS3:D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M3:DM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L3:DL4"/>
    <mergeCell ref="DN3:DR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B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5" customWidth="1"/>
    <col min="112" max="112" width="10.140625" style="760" customWidth="1"/>
    <col min="113" max="119" width="9.5703125" style="839" customWidth="1"/>
    <col min="120" max="120" width="9" customWidth="1"/>
    <col min="121" max="122" width="9" style="839" customWidth="1"/>
    <col min="123" max="132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921"/>
      <c r="DP1" s="8"/>
      <c r="DQ1" s="921"/>
      <c r="DR1" s="921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921"/>
      <c r="DP2" s="8"/>
      <c r="DQ2" s="921"/>
      <c r="DR2" s="921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65" t="str">
        <f>+entero!D3</f>
        <v>V   A   R   I   A   B   L   E   S     b/</v>
      </c>
      <c r="E3" s="1048" t="str">
        <f>+entero!E3</f>
        <v>2008                          A  fines de Dic*</v>
      </c>
      <c r="F3" s="1048" t="str">
        <f>+entero!F3</f>
        <v>2009                          A  fines de Ene*</v>
      </c>
      <c r="G3" s="1048" t="str">
        <f>+entero!G3</f>
        <v>2009                          A  fines de Feb*</v>
      </c>
      <c r="H3" s="1048" t="str">
        <f>+entero!H3</f>
        <v>2009                          A  fines de Mar*</v>
      </c>
      <c r="I3" s="1048" t="str">
        <f>+entero!I3</f>
        <v>2009                          A  fines de adr*</v>
      </c>
      <c r="J3" s="1048" t="str">
        <f>+entero!J3</f>
        <v>2009                          A  fines de May*</v>
      </c>
      <c r="K3" s="1048" t="str">
        <f>+entero!K3</f>
        <v>2009                          A  fines de Jun*</v>
      </c>
      <c r="L3" s="1048" t="str">
        <f>+entero!L3</f>
        <v>2009                          A  fines de Jul*</v>
      </c>
      <c r="M3" s="1048" t="str">
        <f>+entero!M3</f>
        <v>2009                          A  fines de Ago*</v>
      </c>
      <c r="N3" s="1048" t="str">
        <f>+entero!N3</f>
        <v>2009                          A  fines de Sep*</v>
      </c>
      <c r="O3" s="1048" t="str">
        <f>+entero!O3</f>
        <v>2009                          A  fines de Oct*</v>
      </c>
      <c r="P3" s="1048" t="str">
        <f>+entero!P3</f>
        <v>2009                          A  fines de Nov*</v>
      </c>
      <c r="Q3" s="1048" t="str">
        <f>+entero!Q3</f>
        <v>2009                          A  fines de Dic*</v>
      </c>
      <c r="R3" s="1048" t="str">
        <f>+entero!R3</f>
        <v>2010                          A  fines de Ene*</v>
      </c>
      <c r="S3" s="1048" t="str">
        <f>+entero!S3</f>
        <v>2010                          A  fines de Feb*</v>
      </c>
      <c r="T3" s="1048" t="str">
        <f>+entero!T3</f>
        <v>2010                          A  fines de Mar*</v>
      </c>
      <c r="U3" s="1048" t="str">
        <f>+entero!U3</f>
        <v>2010                          A  fines de adr*</v>
      </c>
      <c r="V3" s="1048" t="str">
        <f>+entero!V3</f>
        <v>2010                          A  fines de May*</v>
      </c>
      <c r="W3" s="1048" t="str">
        <f>+entero!W3</f>
        <v>2010                          A  fines de Jun*</v>
      </c>
      <c r="X3" s="1048" t="str">
        <f>+entero!X3</f>
        <v>2010                          A  fines de Jul*</v>
      </c>
      <c r="Y3" s="1048" t="str">
        <f>+entero!Y3</f>
        <v>2010                          A  fines de Ago*</v>
      </c>
      <c r="Z3" s="1048" t="str">
        <f>+entero!Z3</f>
        <v>2010                          A  fines de Sep*</v>
      </c>
      <c r="AA3" s="1048" t="str">
        <f>+entero!AA3</f>
        <v>2010                          A  fines de Oct*</v>
      </c>
      <c r="AB3" s="1048" t="str">
        <f>+entero!AB3</f>
        <v>2010                          A  fines de Nov*</v>
      </c>
      <c r="AC3" s="1048" t="str">
        <f>+entero!AC3</f>
        <v>2010                          A  fines de Dic*</v>
      </c>
      <c r="AD3" s="1048" t="str">
        <f>+entero!AD3</f>
        <v>2011                          A  fines de Ene*</v>
      </c>
      <c r="AE3" s="1048" t="str">
        <f>+entero!AE3</f>
        <v>2011                          A  fines de Feb*</v>
      </c>
      <c r="AF3" s="1048" t="str">
        <f>+entero!AF3</f>
        <v>2011                          A  fines de Mar*</v>
      </c>
      <c r="AG3" s="1048" t="str">
        <f>+entero!AG3</f>
        <v>2011                          A  fines de adr*</v>
      </c>
      <c r="AH3" s="1048" t="str">
        <f>+entero!AH3</f>
        <v>2011                          A  fines de May*</v>
      </c>
      <c r="AI3" s="1048" t="str">
        <f>+entero!AI3</f>
        <v>2011                          A  fines de Jun*</v>
      </c>
      <c r="AJ3" s="1048" t="str">
        <f>+entero!AJ3</f>
        <v>2011                          A  fines de Jul*</v>
      </c>
      <c r="AK3" s="1048" t="str">
        <f>+entero!AK3</f>
        <v>2011                          A  fines de Ago*</v>
      </c>
      <c r="AL3" s="1048" t="str">
        <f>+entero!AL3</f>
        <v>2011                          A  fines de Sep*</v>
      </c>
      <c r="AM3" s="1048" t="str">
        <f>+entero!AM3</f>
        <v>2011                          A  fines de Oct*</v>
      </c>
      <c r="AN3" s="1048" t="str">
        <f>+entero!AN3</f>
        <v>2011                          A  fines de Nov*</v>
      </c>
      <c r="AO3" s="1048" t="str">
        <f>+entero!AO3</f>
        <v>2011                          A  fines de Dic*</v>
      </c>
      <c r="AP3" s="1048" t="str">
        <f>+entero!AP3</f>
        <v>2012                          A  fines de Ene*</v>
      </c>
      <c r="AQ3" s="1048" t="str">
        <f>+entero!AQ3</f>
        <v>2012                          A  fines de Feb*</v>
      </c>
      <c r="AR3" s="1048" t="str">
        <f>+entero!AR3</f>
        <v>2012                          A  fines de Mar*</v>
      </c>
      <c r="AS3" s="1048" t="str">
        <f>+entero!AS3</f>
        <v>2012                          A  fines de adr*</v>
      </c>
      <c r="AT3" s="1048" t="str">
        <f>+entero!AT3</f>
        <v>2012                          A  fines de May*</v>
      </c>
      <c r="AU3" s="1048" t="str">
        <f>+entero!AU3</f>
        <v>2012                          A  fines de Jun*</v>
      </c>
      <c r="AV3" s="1048" t="str">
        <f>+entero!AV3</f>
        <v>2012                          A  fines de Jul*</v>
      </c>
      <c r="AW3" s="1048" t="str">
        <f>+entero!AW3</f>
        <v>2012                          A  fines de Ago*</v>
      </c>
      <c r="AX3" s="1048" t="str">
        <f>+entero!AX3</f>
        <v>2012                          A  fines de Sep*</v>
      </c>
      <c r="AY3" s="1048" t="str">
        <f>+entero!AY3</f>
        <v>2012                          A  fines de Oct*</v>
      </c>
      <c r="AZ3" s="1048" t="str">
        <f>+entero!AZ3</f>
        <v>2012                          A  fines de Nov*</v>
      </c>
      <c r="BA3" s="1048" t="str">
        <f>+entero!BA3</f>
        <v>2012                          A  fines de Dic*</v>
      </c>
      <c r="BB3" s="1048" t="str">
        <f>+entero!BB3</f>
        <v>2013                          A  fines de Ene*</v>
      </c>
      <c r="BC3" s="1048" t="str">
        <f>+entero!BC3</f>
        <v>2013                          A  fines de Feb*</v>
      </c>
      <c r="BD3" s="1048" t="str">
        <f>+entero!BD3</f>
        <v>2013                          A  fines de Mar*</v>
      </c>
      <c r="BE3" s="1048" t="str">
        <f>+entero!BE3</f>
        <v>2013                          A  fines de adr*</v>
      </c>
      <c r="BF3" s="1048" t="str">
        <f>+entero!BF3</f>
        <v>2013                          A  fines de May*</v>
      </c>
      <c r="BG3" s="1048" t="str">
        <f>+entero!BG3</f>
        <v>2013                          A  fines de Jun*</v>
      </c>
      <c r="BH3" s="1048" t="str">
        <f>+entero!BH3</f>
        <v>2013                          A  fines de Jul*</v>
      </c>
      <c r="BI3" s="1048" t="str">
        <f>+entero!BI3</f>
        <v>2013                          A  fines de Ago*</v>
      </c>
      <c r="BJ3" s="1048" t="str">
        <f>+entero!BJ3</f>
        <v>2013                          A  fines de Sep*</v>
      </c>
      <c r="BK3" s="1048" t="str">
        <f>+entero!BK3</f>
        <v>2013                          A  fines de Oct*</v>
      </c>
      <c r="BL3" s="1048" t="str">
        <f>+entero!BL3</f>
        <v>2013                          A  fines de Nov*</v>
      </c>
      <c r="BM3" s="1048" t="str">
        <f>+entero!BM3</f>
        <v>2013                          A  fines de Dic*</v>
      </c>
      <c r="BN3" s="1048" t="str">
        <f>+entero!BN3</f>
        <v>2014                          A  fines de Ene*</v>
      </c>
      <c r="BO3" s="1048" t="str">
        <f>+entero!BO3</f>
        <v>2014                          A  fines de Feb*</v>
      </c>
      <c r="BP3" s="1048" t="str">
        <f>+entero!BP3</f>
        <v>2014                          A  fines de Mar*</v>
      </c>
      <c r="BQ3" s="1048" t="str">
        <f>+entero!BQ3</f>
        <v>2014                          A  fines de adr*</v>
      </c>
      <c r="BR3" s="1048" t="str">
        <f>+entero!BR3</f>
        <v>2014                          A  fines de May*</v>
      </c>
      <c r="BS3" s="1048" t="str">
        <f>+entero!BS3</f>
        <v>2014                          A  fines de Jun*</v>
      </c>
      <c r="BT3" s="1048" t="str">
        <f>+entero!BT3</f>
        <v>2014                          A  fines de Jul*</v>
      </c>
      <c r="BU3" s="1048" t="str">
        <f>+entero!BU3</f>
        <v>2014                          A  fines de Ago*</v>
      </c>
      <c r="BV3" s="1048" t="str">
        <f>+entero!BV3</f>
        <v>2014                          A  fines de Sep*</v>
      </c>
      <c r="BW3" s="1048" t="str">
        <f>+entero!BW3</f>
        <v>2014                          A  fines de Oct*</v>
      </c>
      <c r="BX3" s="1048" t="str">
        <f>+entero!BX3</f>
        <v>2014                          A  fines de Nov*</v>
      </c>
      <c r="BY3" s="1048" t="str">
        <f>+entero!BY3</f>
        <v>2014                          A  fines de Dic*</v>
      </c>
      <c r="BZ3" s="1048" t="str">
        <f>+entero!BZ3</f>
        <v>2015                         A  fines de Ene*</v>
      </c>
      <c r="CA3" s="1048" t="str">
        <f>+entero!CA3</f>
        <v>2015                         A  fines de Feb*</v>
      </c>
      <c r="CB3" s="1048" t="str">
        <f>+entero!CB3</f>
        <v>2015                         A  fines de Mar*</v>
      </c>
      <c r="CC3" s="1048" t="str">
        <f>+entero!CC3</f>
        <v xml:space="preserve">2015                         A  fines de adr* </v>
      </c>
      <c r="CD3" s="1048" t="str">
        <f>+entero!CD3</f>
        <v xml:space="preserve">2015                         A  fines de May* </v>
      </c>
      <c r="CE3" s="1048" t="str">
        <f>+entero!CE3</f>
        <v xml:space="preserve">2015                         A  fines de Jun* </v>
      </c>
      <c r="CF3" s="1048" t="str">
        <f>+entero!CF3</f>
        <v xml:space="preserve">2015                         A  fines de Jul* </v>
      </c>
      <c r="CG3" s="1048" t="str">
        <f>+entero!CG3</f>
        <v xml:space="preserve">2015                         A  fines de Ago* </v>
      </c>
      <c r="CH3" s="1048" t="str">
        <f>+entero!CH3</f>
        <v xml:space="preserve">2015                         A  fines de Sep* </v>
      </c>
      <c r="CI3" s="1048" t="str">
        <f>+entero!CI3</f>
        <v xml:space="preserve">2015                         A  fines de Oct* </v>
      </c>
      <c r="CJ3" s="1048" t="str">
        <f>+entero!CJ3</f>
        <v xml:space="preserve">2015                         A  fines de Nov* </v>
      </c>
      <c r="CK3" s="1048" t="str">
        <f>+entero!CK3</f>
        <v xml:space="preserve">2015                         A  fines de Dic* </v>
      </c>
      <c r="CL3" s="1048" t="str">
        <f>+entero!CL3</f>
        <v xml:space="preserve">2016                         A  fines de Ene* </v>
      </c>
      <c r="CM3" s="1048" t="str">
        <f>+entero!CM3</f>
        <v xml:space="preserve">2016                         A  fines de Feb* </v>
      </c>
      <c r="CN3" s="1048" t="str">
        <f>+entero!CN3</f>
        <v xml:space="preserve">2016                         A  fines de Mar* </v>
      </c>
      <c r="CO3" s="1048" t="str">
        <f>+entero!CO3</f>
        <v xml:space="preserve">2016                         A  fines de adr* </v>
      </c>
      <c r="CP3" s="1048" t="str">
        <f>+entero!CP3</f>
        <v xml:space="preserve">2016                         A  fines de May* </v>
      </c>
      <c r="CQ3" s="1048" t="str">
        <f>+entero!CQ3</f>
        <v xml:space="preserve">2016                         A  fines de Jun* </v>
      </c>
      <c r="CR3" s="1048" t="str">
        <f>+entero!CR3</f>
        <v xml:space="preserve">2016                         A  fines de Jul* </v>
      </c>
      <c r="CS3" s="1048" t="str">
        <f>+entero!CS3</f>
        <v xml:space="preserve">2016                         A  fines de Ago* </v>
      </c>
      <c r="CT3" s="1048" t="str">
        <f>+entero!CT3</f>
        <v xml:space="preserve">2016                         A  fines de Sep* </v>
      </c>
      <c r="CU3" s="1048" t="str">
        <f>+entero!CU3</f>
        <v xml:space="preserve">2016                         A  fines de Oct* </v>
      </c>
      <c r="CV3" s="1048" t="str">
        <f>+entero!CV3</f>
        <v xml:space="preserve">2016                         A  fines de Nov* </v>
      </c>
      <c r="CW3" s="1048" t="str">
        <f>+entero!CW3</f>
        <v>2016                         A  fines de Dic* 15</v>
      </c>
      <c r="CX3" s="1048" t="str">
        <f>+entero!CX3</f>
        <v xml:space="preserve">2017                         A  fines de Ene* </v>
      </c>
      <c r="CY3" s="1048" t="str">
        <f>+entero!CY3</f>
        <v xml:space="preserve">2017                         A  fines de Feb* </v>
      </c>
      <c r="CZ3" s="1048" t="str">
        <f>+entero!CZ3</f>
        <v xml:space="preserve">2017                         A  fines de Mar* </v>
      </c>
      <c r="DA3" s="1048" t="str">
        <f>+entero!DA3</f>
        <v xml:space="preserve">2017                         A  fines de Abr* </v>
      </c>
      <c r="DB3" s="1048" t="str">
        <f>+entero!DB3</f>
        <v xml:space="preserve">2017                         A  fines de May* </v>
      </c>
      <c r="DC3" s="1048" t="str">
        <f>+entero!DC3</f>
        <v xml:space="preserve">2017                         A  fines de Jun* </v>
      </c>
      <c r="DD3" s="1048" t="str">
        <f>+entero!DD3</f>
        <v xml:space="preserve">2017                         A  fines de Jul* </v>
      </c>
      <c r="DE3" s="1048" t="str">
        <f>+entero!DE3</f>
        <v xml:space="preserve">2017                         A  fines de Ago* </v>
      </c>
      <c r="DF3" s="1048" t="str">
        <f>+entero!DF3</f>
        <v xml:space="preserve">2017                         A  fines de Sep* </v>
      </c>
      <c r="DG3" s="1048" t="str">
        <f>+entero!DG3</f>
        <v xml:space="preserve">2017                         A  fines de Oct* </v>
      </c>
      <c r="DH3" s="1034" t="s">
        <v>237</v>
      </c>
      <c r="DI3" s="1039" t="s">
        <v>249</v>
      </c>
      <c r="DJ3" s="1039" t="str">
        <f>+entero!DJ3</f>
        <v>2018
A fines de Ene</v>
      </c>
      <c r="DK3" s="1039" t="str">
        <f>+entero!DK3</f>
        <v>2018
A fines de Feb</v>
      </c>
      <c r="DL3" s="1039" t="str">
        <f>+entero!DL3</f>
        <v>2018
A fines de Mar</v>
      </c>
      <c r="DM3" s="1070" t="str">
        <f>+entero!DM3</f>
        <v>Semana 1°</v>
      </c>
      <c r="DN3" s="1062" t="str">
        <f>+entero!DN3</f>
        <v>Semana 2°</v>
      </c>
      <c r="DO3" s="1063"/>
      <c r="DP3" s="1063"/>
      <c r="DQ3" s="1063"/>
      <c r="DR3" s="1064"/>
      <c r="DS3" s="1067" t="s">
        <v>254</v>
      </c>
      <c r="DT3" s="1068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66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35"/>
      <c r="DI4" s="1069"/>
      <c r="DJ4" s="1069"/>
      <c r="DK4" s="1069"/>
      <c r="DL4" s="1069"/>
      <c r="DM4" s="1071"/>
      <c r="DN4" s="1004">
        <f>+entero!DN4</f>
        <v>43199</v>
      </c>
      <c r="DO4" s="891">
        <f>+entero!DO4</f>
        <v>43200</v>
      </c>
      <c r="DP4" s="891">
        <f>+entero!DP4</f>
        <v>43201</v>
      </c>
      <c r="DQ4" s="891">
        <f>+entero!DQ4</f>
        <v>43202</v>
      </c>
      <c r="DR4" s="891">
        <f>+entero!DR4</f>
        <v>43203</v>
      </c>
      <c r="DS4" s="958" t="s">
        <v>248</v>
      </c>
      <c r="DT4" s="896" t="s">
        <v>184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4"/>
      <c r="DH5" s="774"/>
      <c r="DI5" s="771"/>
      <c r="DJ5" s="771"/>
      <c r="DK5" s="771"/>
      <c r="DL5" s="771"/>
      <c r="DM5" s="771"/>
      <c r="DN5" s="785"/>
      <c r="DO5" s="955"/>
      <c r="DP5" s="955"/>
      <c r="DQ5" s="955"/>
      <c r="DR5" s="955"/>
      <c r="DS5" s="785"/>
      <c r="DT5" s="908"/>
      <c r="DU5" s="166"/>
      <c r="DV5" s="166"/>
      <c r="DW5" s="166"/>
      <c r="DX5" s="166"/>
      <c r="DY5" s="166"/>
      <c r="DZ5" s="166"/>
      <c r="EA5" s="166"/>
    </row>
    <row r="6" spans="1:131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90">
        <f>+entero!DG58</f>
        <v>25257.080904693878</v>
      </c>
      <c r="DH6" s="790">
        <f>+entero!DH58</f>
        <v>25400.163320800286</v>
      </c>
      <c r="DI6" s="790">
        <f>+entero!DI58</f>
        <v>25944.966924650143</v>
      </c>
      <c r="DJ6" s="790">
        <f>+entero!DJ58</f>
        <v>25712.595933953347</v>
      </c>
      <c r="DK6" s="790">
        <f>+entero!DK58</f>
        <v>25670.846024909621</v>
      </c>
      <c r="DL6" s="790">
        <f>+entero!DL58</f>
        <v>25892.429166722006</v>
      </c>
      <c r="DM6" s="790">
        <f>+entero!DM58</f>
        <v>25966.974321520829</v>
      </c>
      <c r="DN6" s="490">
        <f>+entero!DN58</f>
        <v>25920.838380974179</v>
      </c>
      <c r="DO6" s="949">
        <f>+entero!DO58</f>
        <v>25923.725913286144</v>
      </c>
      <c r="DP6" s="949">
        <f>+entero!DP58</f>
        <v>25888.200772516466</v>
      </c>
      <c r="DQ6" s="949">
        <f>+entero!DQ58</f>
        <v>25973.025223036864</v>
      </c>
      <c r="DR6" s="949">
        <f>+entero!DR58</f>
        <v>25990.914385576223</v>
      </c>
      <c r="DS6" s="490">
        <f>+entero!DS58</f>
        <v>23.940064055394032</v>
      </c>
      <c r="DT6" s="902">
        <f>+entero!DT58</f>
        <v>9.2194276310242351E-2</v>
      </c>
      <c r="DU6" s="166"/>
      <c r="DV6" s="166"/>
      <c r="DW6" s="166"/>
      <c r="DX6" s="166"/>
      <c r="DY6" s="166"/>
      <c r="DZ6" s="166"/>
      <c r="EA6" s="166"/>
    </row>
    <row r="7" spans="1:131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86.701108434438595</v>
      </c>
      <c r="DL7" s="512">
        <f>+entero!DL59</f>
        <v>86.825871003820296</v>
      </c>
      <c r="DM7" s="512">
        <f>+entero!DM59</f>
        <v>86.808943052238931</v>
      </c>
      <c r="DN7" s="513">
        <f>+entero!DN59</f>
        <v>86.727425581219691</v>
      </c>
      <c r="DO7" s="950">
        <f>+entero!DO59</f>
        <v>86.713730293570251</v>
      </c>
      <c r="DP7" s="950">
        <f>+entero!DP59</f>
        <v>86.724319887040522</v>
      </c>
      <c r="DQ7" s="950">
        <f>+entero!DQ59</f>
        <v>86.763432394256341</v>
      </c>
      <c r="DR7" s="950">
        <f>+entero!DR59</f>
        <v>86.765318905027996</v>
      </c>
      <c r="DS7" s="513">
        <f>+entero!DS59</f>
        <v>-4.3624147210934439E-2</v>
      </c>
      <c r="DT7" s="903">
        <f>+entero!DT59</f>
        <v>0</v>
      </c>
      <c r="DU7" s="166"/>
      <c r="DV7" s="166"/>
      <c r="DW7" s="166"/>
      <c r="DX7" s="166"/>
      <c r="DY7" s="166"/>
      <c r="DZ7" s="166"/>
      <c r="EA7" s="166"/>
    </row>
    <row r="8" spans="1:131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90">
        <f>+entero!DG60</f>
        <v>24137.683645588921</v>
      </c>
      <c r="DH8" s="790">
        <f>+entero!DH60</f>
        <v>24301.168202132649</v>
      </c>
      <c r="DI8" s="790">
        <f>+entero!DI60</f>
        <v>24803.205022454807</v>
      </c>
      <c r="DJ8" s="790">
        <f>+entero!DJ60</f>
        <v>24541.788148049556</v>
      </c>
      <c r="DK8" s="790">
        <f>+entero!DK60</f>
        <v>24535.367206215742</v>
      </c>
      <c r="DL8" s="790">
        <f>+entero!DL60</f>
        <v>24756.917874396928</v>
      </c>
      <c r="DM8" s="790">
        <f>+entero!DM60</f>
        <v>24833.104367047068</v>
      </c>
      <c r="DN8" s="490">
        <f>+entero!DN60</f>
        <v>24786.214079185549</v>
      </c>
      <c r="DO8" s="949">
        <f>+entero!DO60</f>
        <v>24788.641999127249</v>
      </c>
      <c r="DP8" s="949">
        <f>+entero!DP60</f>
        <v>24752.869790049994</v>
      </c>
      <c r="DQ8" s="949">
        <f>+entero!DQ60</f>
        <v>24837.485218910049</v>
      </c>
      <c r="DR8" s="949">
        <f>+entero!DR60</f>
        <v>24856.784018681185</v>
      </c>
      <c r="DS8" s="490">
        <f>+entero!DS60</f>
        <v>23.679651634116453</v>
      </c>
      <c r="DT8" s="902">
        <f>+entero!DT60</f>
        <v>9.5355181068446093E-2</v>
      </c>
      <c r="DU8" s="166"/>
      <c r="DV8" s="166"/>
      <c r="DW8" s="166"/>
      <c r="DX8" s="166"/>
      <c r="DY8" s="166"/>
      <c r="DZ8" s="166"/>
      <c r="EA8" s="166"/>
    </row>
    <row r="9" spans="1:131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86.045223380099429</v>
      </c>
      <c r="DM9" s="512">
        <f>+entero!DM61</f>
        <v>86.053580234183769</v>
      </c>
      <c r="DN9" s="513">
        <f>+entero!DN61</f>
        <v>85.965448851454994</v>
      </c>
      <c r="DO9" s="950">
        <f>+entero!DO61</f>
        <v>85.938534460441971</v>
      </c>
      <c r="DP9" s="950">
        <f>+entero!DP61</f>
        <v>85.947460558607077</v>
      </c>
      <c r="DQ9" s="950">
        <f>+entero!DQ61</f>
        <v>86.000706677930197</v>
      </c>
      <c r="DR9" s="950">
        <f>+entero!DR61</f>
        <v>85.999472434227968</v>
      </c>
      <c r="DS9" s="513">
        <f>+entero!DS61</f>
        <v>-5.4107799955801283E-2</v>
      </c>
      <c r="DT9" s="903">
        <f>+entero!DT61</f>
        <v>0</v>
      </c>
      <c r="DU9" s="166"/>
      <c r="DV9" s="166"/>
      <c r="DW9" s="166"/>
      <c r="DX9" s="166"/>
      <c r="DY9" s="166"/>
      <c r="DZ9" s="166"/>
      <c r="EA9" s="166"/>
    </row>
    <row r="10" spans="1:13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6"/>
      <c r="DH10" s="816"/>
      <c r="DI10" s="816"/>
      <c r="DJ10" s="816"/>
      <c r="DK10" s="816"/>
      <c r="DL10" s="816"/>
      <c r="DM10" s="816"/>
      <c r="DN10" s="265"/>
      <c r="DO10" s="951"/>
      <c r="DP10" s="951"/>
      <c r="DQ10" s="951"/>
      <c r="DR10" s="951"/>
      <c r="DS10" s="265"/>
      <c r="DT10" s="904"/>
      <c r="DU10" s="166"/>
      <c r="DV10" s="166"/>
      <c r="DW10" s="166"/>
      <c r="DX10" s="166"/>
      <c r="DY10" s="166"/>
      <c r="DZ10" s="166"/>
      <c r="EA10" s="166"/>
    </row>
    <row r="11" spans="1:131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90">
        <f>+entero!DG63</f>
        <v>4966.2159447521872</v>
      </c>
      <c r="DH11" s="790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4825.4627569102213</v>
      </c>
      <c r="DM11" s="491">
        <f>+entero!DM63</f>
        <v>4877.3474686609488</v>
      </c>
      <c r="DN11" s="1005">
        <f>+entero!DN63</f>
        <v>4881.6220713052635</v>
      </c>
      <c r="DO11" s="952">
        <f>+entero!DO63</f>
        <v>4877.1383689306285</v>
      </c>
      <c r="DP11" s="952">
        <f>+entero!DP63</f>
        <v>4865.1806505924351</v>
      </c>
      <c r="DQ11" s="952">
        <f>+entero!DQ63</f>
        <v>4932.7727904291696</v>
      </c>
      <c r="DR11" s="952">
        <f>+entero!DR63</f>
        <v>4915.2911695749444</v>
      </c>
      <c r="DS11" s="513">
        <f>+entero!DS63</f>
        <v>37.943700913995599</v>
      </c>
      <c r="DT11" s="903">
        <f>+entero!DT63</f>
        <v>0.77795771488089471</v>
      </c>
      <c r="DU11" s="166"/>
      <c r="DV11" s="166"/>
      <c r="DW11" s="166"/>
      <c r="DX11" s="166"/>
      <c r="DY11" s="166"/>
      <c r="DZ11" s="166"/>
      <c r="EA11" s="166"/>
    </row>
    <row r="12" spans="1:131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16">
        <f>+entero!DI64</f>
        <v>78.531933442668802</v>
      </c>
      <c r="DJ12" s="916">
        <f>+entero!DJ64</f>
        <v>77.849120219840088</v>
      </c>
      <c r="DK12" s="916">
        <f>+entero!DK64</f>
        <v>78.805001098426885</v>
      </c>
      <c r="DL12" s="916">
        <f>+entero!DL64</f>
        <v>78.78815819428965</v>
      </c>
      <c r="DM12" s="916">
        <f>+entero!DM64</f>
        <v>78.882617062816436</v>
      </c>
      <c r="DN12" s="1006">
        <f>+entero!DN64</f>
        <v>78.756957730308059</v>
      </c>
      <c r="DO12" s="953">
        <f>+entero!DO64</f>
        <v>78.715444039575289</v>
      </c>
      <c r="DP12" s="953">
        <f>+entero!DP64</f>
        <v>78.711044663374281</v>
      </c>
      <c r="DQ12" s="953">
        <f>+entero!DQ64</f>
        <v>79.058672954979841</v>
      </c>
      <c r="DR12" s="953">
        <f>+entero!DR64</f>
        <v>78.888491307563541</v>
      </c>
      <c r="DS12" s="513">
        <f>+entero!DS64</f>
        <v>5.8742447471047399E-3</v>
      </c>
      <c r="DT12" s="903">
        <f>+entero!DT64</f>
        <v>0</v>
      </c>
      <c r="DU12" s="166"/>
      <c r="DV12" s="166"/>
      <c r="DW12" s="166"/>
      <c r="DX12" s="166"/>
      <c r="DY12" s="166"/>
      <c r="DZ12" s="166"/>
      <c r="EA12" s="166"/>
    </row>
    <row r="13" spans="1:13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6"/>
      <c r="DH13" s="816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1005">
        <f>+entero!DN65</f>
        <v>0</v>
      </c>
      <c r="DO13" s="952">
        <f>+entero!DO65</f>
        <v>0</v>
      </c>
      <c r="DP13" s="952">
        <f>+entero!DP65</f>
        <v>0</v>
      </c>
      <c r="DQ13" s="952">
        <f>+entero!DQ65</f>
        <v>0</v>
      </c>
      <c r="DR13" s="952">
        <f>+entero!DR65</f>
        <v>0</v>
      </c>
      <c r="DS13" s="513">
        <f>+entero!DS65</f>
        <v>0</v>
      </c>
      <c r="DT13" s="903">
        <f>+entero!DT65</f>
        <v>0</v>
      </c>
      <c r="DU13" s="166"/>
      <c r="DV13" s="166"/>
      <c r="DW13" s="166"/>
      <c r="DX13" s="166"/>
      <c r="DY13" s="166"/>
      <c r="DZ13" s="166"/>
      <c r="EA13" s="166"/>
    </row>
    <row r="14" spans="1:131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90">
        <f>+entero!DG66</f>
        <v>7528.8930729868816</v>
      </c>
      <c r="DH14" s="790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7923.4666457042658</v>
      </c>
      <c r="DM14" s="491">
        <f>+entero!DM66</f>
        <v>7957.3652981707355</v>
      </c>
      <c r="DN14" s="1005">
        <f>+entero!DN66</f>
        <v>7912.6821134739457</v>
      </c>
      <c r="DO14" s="952">
        <f>+entero!DO66</f>
        <v>7907.7059025147628</v>
      </c>
      <c r="DP14" s="952">
        <f>+entero!DP66</f>
        <v>7890.4793298092236</v>
      </c>
      <c r="DQ14" s="952">
        <f>+entero!DQ66</f>
        <v>7872.8294250759873</v>
      </c>
      <c r="DR14" s="952">
        <f>+entero!DR66</f>
        <v>7881.3641759272987</v>
      </c>
      <c r="DS14" s="513">
        <f>+entero!DS66</f>
        <v>-76.001122243436839</v>
      </c>
      <c r="DT14" s="903">
        <f>+entero!DT66</f>
        <v>-0.95510410035980486</v>
      </c>
      <c r="DU14" s="166"/>
      <c r="DV14" s="166"/>
      <c r="DW14" s="166"/>
      <c r="DX14" s="166"/>
      <c r="DY14" s="166"/>
      <c r="DZ14" s="166"/>
      <c r="EA14" s="166"/>
    </row>
    <row r="15" spans="1:131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16">
        <f>+entero!DI67</f>
        <v>79.579646456506296</v>
      </c>
      <c r="DJ15" s="916">
        <f>+entero!DJ67</f>
        <v>79.130187905963766</v>
      </c>
      <c r="DK15" s="916">
        <f>+entero!DK67</f>
        <v>78.805905688023785</v>
      </c>
      <c r="DL15" s="916">
        <f>+entero!DL67</f>
        <v>79.171271381023146</v>
      </c>
      <c r="DM15" s="916">
        <f>+entero!DM67</f>
        <v>79.267767136300421</v>
      </c>
      <c r="DN15" s="1006">
        <f>+entero!DN67</f>
        <v>79.087280615831531</v>
      </c>
      <c r="DO15" s="953">
        <f>+entero!DO67</f>
        <v>79.084435181660083</v>
      </c>
      <c r="DP15" s="953">
        <f>+entero!DP67</f>
        <v>79.098843562122994</v>
      </c>
      <c r="DQ15" s="953">
        <f>+entero!DQ67</f>
        <v>79.037799535409022</v>
      </c>
      <c r="DR15" s="953">
        <f>+entero!DR67</f>
        <v>79.084760544328375</v>
      </c>
      <c r="DS15" s="513">
        <f>+entero!DS67</f>
        <v>-0.18300659197204538</v>
      </c>
      <c r="DT15" s="903">
        <f>+entero!DT67</f>
        <v>0</v>
      </c>
      <c r="DU15" s="166"/>
      <c r="DV15" s="166"/>
      <c r="DW15" s="166"/>
      <c r="DX15" s="166"/>
      <c r="DY15" s="166"/>
      <c r="DZ15" s="166"/>
      <c r="EA15" s="166"/>
    </row>
    <row r="16" spans="1:13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6"/>
      <c r="DH16" s="816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1005">
        <f>+entero!DN68</f>
        <v>0</v>
      </c>
      <c r="DO16" s="952">
        <f>+entero!DO68</f>
        <v>0</v>
      </c>
      <c r="DP16" s="952">
        <f>+entero!DP68</f>
        <v>0</v>
      </c>
      <c r="DQ16" s="952">
        <f>+entero!DQ68</f>
        <v>0</v>
      </c>
      <c r="DR16" s="952">
        <f>+entero!DR68</f>
        <v>0</v>
      </c>
      <c r="DS16" s="513">
        <f>+entero!DS68</f>
        <v>0</v>
      </c>
      <c r="DT16" s="903">
        <f>+entero!DT68</f>
        <v>0</v>
      </c>
      <c r="DU16" s="166"/>
      <c r="DV16" s="166"/>
      <c r="DW16" s="166"/>
      <c r="DX16" s="166"/>
      <c r="DY16" s="166"/>
      <c r="DZ16" s="166"/>
      <c r="EA16" s="166"/>
    </row>
    <row r="17" spans="1:131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90">
        <f>+entero!DG69</f>
        <v>10825.876677151602</v>
      </c>
      <c r="DH17" s="790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11201.162099846932</v>
      </c>
      <c r="DM17" s="491">
        <f>+entero!DM69</f>
        <v>11197.33318932944</v>
      </c>
      <c r="DN17" s="1005">
        <f>+entero!DN69</f>
        <v>11189.699991157422</v>
      </c>
      <c r="DO17" s="952">
        <f>+entero!DO69</f>
        <v>11197.478263304658</v>
      </c>
      <c r="DP17" s="952">
        <f>+entero!DP69</f>
        <v>11193.256058867344</v>
      </c>
      <c r="DQ17" s="952">
        <f>+entero!DQ69</f>
        <v>11224.673671959179</v>
      </c>
      <c r="DR17" s="952">
        <f>+entero!DR69</f>
        <v>11251.816147740517</v>
      </c>
      <c r="DS17" s="513">
        <f>+entero!DS69</f>
        <v>54.482958411077561</v>
      </c>
      <c r="DT17" s="903">
        <f>+entero!DT69</f>
        <v>0.48657084226981784</v>
      </c>
      <c r="DU17" s="166"/>
      <c r="DV17" s="166"/>
      <c r="DW17" s="166"/>
      <c r="DX17" s="166"/>
      <c r="DY17" s="166"/>
      <c r="DZ17" s="166"/>
      <c r="EA17" s="166"/>
    </row>
    <row r="18" spans="1:131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16">
        <f>+entero!DI70</f>
        <v>95.144366876512805</v>
      </c>
      <c r="DJ18" s="916">
        <f>+entero!DJ70</f>
        <v>95.152851400978051</v>
      </c>
      <c r="DK18" s="916">
        <f>+entero!DK70</f>
        <v>95.184650532956567</v>
      </c>
      <c r="DL18" s="916">
        <f>+entero!DL70</f>
        <v>95.26471595773674</v>
      </c>
      <c r="DM18" s="916">
        <f>+entero!DM70</f>
        <v>95.275082714123442</v>
      </c>
      <c r="DN18" s="1006">
        <f>+entero!DN70</f>
        <v>95.274333329156036</v>
      </c>
      <c r="DO18" s="953">
        <f>+entero!DO70</f>
        <v>95.278900869536329</v>
      </c>
      <c r="DP18" s="953">
        <f>+entero!DP70</f>
        <v>95.278341478177879</v>
      </c>
      <c r="DQ18" s="953">
        <f>+entero!DQ70</f>
        <v>95.294348961681465</v>
      </c>
      <c r="DR18" s="953">
        <f>+entero!DR70</f>
        <v>95.313561577607132</v>
      </c>
      <c r="DS18" s="513">
        <f>+entero!DS70</f>
        <v>3.8478863483689452E-2</v>
      </c>
      <c r="DT18" s="903">
        <f>+entero!DT70</f>
        <v>0</v>
      </c>
      <c r="DU18" s="166"/>
      <c r="DV18" s="166"/>
      <c r="DW18" s="166"/>
      <c r="DX18" s="166"/>
      <c r="DY18" s="166"/>
      <c r="DZ18" s="166"/>
      <c r="EA18" s="166"/>
    </row>
    <row r="19" spans="1:13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6"/>
      <c r="DH19" s="816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1005">
        <f>+entero!DN71</f>
        <v>0</v>
      </c>
      <c r="DO19" s="952">
        <f>+entero!DO71</f>
        <v>0</v>
      </c>
      <c r="DP19" s="952">
        <f>+entero!DP71</f>
        <v>0</v>
      </c>
      <c r="DQ19" s="952">
        <f>+entero!DQ71</f>
        <v>0</v>
      </c>
      <c r="DR19" s="952">
        <f>+entero!DR71</f>
        <v>0</v>
      </c>
      <c r="DS19" s="513">
        <f>+entero!DS71</f>
        <v>0</v>
      </c>
      <c r="DT19" s="903">
        <f>+entero!DT71</f>
        <v>0</v>
      </c>
      <c r="DU19" s="166"/>
      <c r="DV19" s="166"/>
      <c r="DW19" s="166"/>
      <c r="DX19" s="166"/>
      <c r="DY19" s="166"/>
      <c r="DZ19" s="166"/>
      <c r="EA19" s="166"/>
    </row>
    <row r="20" spans="1:131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90">
        <f>+entero!DG72</f>
        <v>816.69795069825068</v>
      </c>
      <c r="DH20" s="790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806.8263719355084</v>
      </c>
      <c r="DM20" s="491">
        <f>+entero!DM72</f>
        <v>801.0584108859457</v>
      </c>
      <c r="DN20" s="1005">
        <f>+entero!DN72</f>
        <v>802.20990324891932</v>
      </c>
      <c r="DO20" s="952">
        <f>+entero!DO72</f>
        <v>806.31946437719898</v>
      </c>
      <c r="DP20" s="952">
        <f>+entero!DP72</f>
        <v>803.95375078098959</v>
      </c>
      <c r="DQ20" s="952">
        <f>+entero!DQ72</f>
        <v>807.20933144571245</v>
      </c>
      <c r="DR20" s="952">
        <f>+entero!DR72</f>
        <v>808.31252543842334</v>
      </c>
      <c r="DS20" s="513">
        <f>+entero!DS72</f>
        <v>7.2541145524776312</v>
      </c>
      <c r="DT20" s="903">
        <f>+entero!DT72</f>
        <v>0.9055662425983213</v>
      </c>
      <c r="DU20" s="166"/>
      <c r="DV20" s="166"/>
      <c r="DW20" s="166"/>
      <c r="DX20" s="166"/>
      <c r="DY20" s="166"/>
      <c r="DZ20" s="166"/>
      <c r="EA20" s="166"/>
    </row>
    <row r="21" spans="1:131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79.956441388318595</v>
      </c>
      <c r="DM21" s="512">
        <f>+entero!DM73</f>
        <v>80.046931876550275</v>
      </c>
      <c r="DN21" s="513">
        <f>+entero!DN73</f>
        <v>80.118071555514405</v>
      </c>
      <c r="DO21" s="950">
        <f>+entero!DO73</f>
        <v>79.835868771660643</v>
      </c>
      <c r="DP21" s="950">
        <f>+entero!DP73</f>
        <v>79.768477426866752</v>
      </c>
      <c r="DQ21" s="950">
        <f>+entero!DQ73</f>
        <v>79.946410693874057</v>
      </c>
      <c r="DR21" s="950">
        <f>+entero!DR73</f>
        <v>79.826247850902902</v>
      </c>
      <c r="DS21" s="513">
        <f>+entero!DS73</f>
        <v>-0.22068402564737255</v>
      </c>
      <c r="DT21" s="903">
        <f>+entero!DT73</f>
        <v>0</v>
      </c>
      <c r="DU21" s="166"/>
      <c r="DV21" s="166"/>
      <c r="DW21" s="166"/>
      <c r="DX21" s="166"/>
      <c r="DY21" s="166"/>
      <c r="DZ21" s="166"/>
      <c r="EA21" s="166"/>
    </row>
    <row r="22" spans="1:13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6"/>
      <c r="DH22" s="816"/>
      <c r="DI22" s="816"/>
      <c r="DJ22" s="816"/>
      <c r="DK22" s="816"/>
      <c r="DL22" s="816"/>
      <c r="DM22" s="816"/>
      <c r="DN22" s="265"/>
      <c r="DO22" s="951"/>
      <c r="DP22" s="951"/>
      <c r="DQ22" s="951"/>
      <c r="DR22" s="951"/>
      <c r="DS22" s="265"/>
      <c r="DT22" s="904"/>
      <c r="DU22" s="166"/>
      <c r="DV22" s="166"/>
      <c r="DW22" s="166"/>
      <c r="DX22" s="166"/>
      <c r="DY22" s="166"/>
      <c r="DZ22" s="166"/>
      <c r="EA22" s="166"/>
    </row>
    <row r="23" spans="1:131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90">
        <f>+entero!DG75</f>
        <v>4836.6554651524075</v>
      </c>
      <c r="DH23" s="790">
        <f>+entero!DH75</f>
        <v>4757.697479807417</v>
      </c>
      <c r="DI23" s="790">
        <f>+entero!DI75</f>
        <v>5127.253026937743</v>
      </c>
      <c r="DJ23" s="790">
        <f>+entero!DJ75</f>
        <v>4715.931397222108</v>
      </c>
      <c r="DK23" s="790">
        <f>+entero!DK75</f>
        <v>4547.6284860143032</v>
      </c>
      <c r="DL23" s="790">
        <f>+entero!DL75</f>
        <v>4791.5164509383267</v>
      </c>
      <c r="DM23" s="790">
        <f>+entero!DM75</f>
        <v>4827.038115055685</v>
      </c>
      <c r="DN23" s="490">
        <f>+entero!DN75</f>
        <v>4802.9819327171135</v>
      </c>
      <c r="DO23" s="949">
        <f>+entero!DO75</f>
        <v>4814.7507292621121</v>
      </c>
      <c r="DP23" s="949">
        <f>+entero!DP75</f>
        <v>4796.6411021846598</v>
      </c>
      <c r="DQ23" s="949">
        <f>+entero!DQ75</f>
        <v>4781.642881573167</v>
      </c>
      <c r="DR23" s="949">
        <f>+entero!DR75</f>
        <v>4820.9781933455097</v>
      </c>
      <c r="DS23" s="490">
        <f>+entero!DS75</f>
        <v>-6.0599217101753311</v>
      </c>
      <c r="DT23" s="902">
        <f>+entero!DT75</f>
        <v>-0.12554120281905723</v>
      </c>
      <c r="DU23" s="166"/>
      <c r="DV23" s="166"/>
      <c r="DW23" s="166"/>
      <c r="DX23" s="166"/>
      <c r="DY23" s="166"/>
      <c r="DZ23" s="166"/>
      <c r="EA23" s="166"/>
    </row>
    <row r="24" spans="1:131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90">
        <f>+entero!DG76</f>
        <v>2018.0387975932942</v>
      </c>
      <c r="DH24" s="790">
        <f>+entero!DH76</f>
        <v>1933.3192125860055</v>
      </c>
      <c r="DI24" s="790">
        <f>+entero!DI76</f>
        <v>2342.291465090379</v>
      </c>
      <c r="DJ24" s="790">
        <f>+entero!DJ76</f>
        <v>1668.1887371253642</v>
      </c>
      <c r="DK24" s="790">
        <f>+entero!DK76</f>
        <v>1579.9268612776968</v>
      </c>
      <c r="DL24" s="790">
        <f>+entero!DL76</f>
        <v>1833.3252565714286</v>
      </c>
      <c r="DM24" s="790">
        <f>+entero!DM76</f>
        <v>1883.1609973483967</v>
      </c>
      <c r="DN24" s="490">
        <f>+entero!DN76</f>
        <v>1862.779139983965</v>
      </c>
      <c r="DO24" s="949">
        <f>+entero!DO76</f>
        <v>1870.4364589241989</v>
      </c>
      <c r="DP24" s="949">
        <f>+entero!DP76</f>
        <v>1859.7499340976674</v>
      </c>
      <c r="DQ24" s="949">
        <f>+entero!DQ76</f>
        <v>1849.0644598498543</v>
      </c>
      <c r="DR24" s="949">
        <f>+entero!DR76</f>
        <v>1882.7673518804661</v>
      </c>
      <c r="DS24" s="490">
        <f>+entero!DS76</f>
        <v>-0.39364546793058253</v>
      </c>
      <c r="DT24" s="902">
        <f>+entero!DT76</f>
        <v>-2.0903442057518262E-2</v>
      </c>
      <c r="DU24" s="166"/>
      <c r="DV24" s="166"/>
      <c r="DW24" s="166"/>
      <c r="DX24" s="166"/>
      <c r="DY24" s="166"/>
      <c r="DZ24" s="166"/>
      <c r="EA24" s="166"/>
    </row>
    <row r="25" spans="1:131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90">
        <f>+entero!DG77</f>
        <v>533.01310491107847</v>
      </c>
      <c r="DH25" s="790">
        <f>+entero!DH77</f>
        <v>535.71859247813416</v>
      </c>
      <c r="DI25" s="790">
        <f>+entero!DI77</f>
        <v>550.12310025364422</v>
      </c>
      <c r="DJ25" s="790">
        <f>+entero!DJ77</f>
        <v>551.92363574665001</v>
      </c>
      <c r="DK25" s="790">
        <f>+entero!DK77</f>
        <v>538.91401869569097</v>
      </c>
      <c r="DL25" s="790">
        <f>+entero!DL77</f>
        <v>544.86003108163254</v>
      </c>
      <c r="DM25" s="790">
        <f>+entero!DM77</f>
        <v>557.56688127405255</v>
      </c>
      <c r="DN25" s="490">
        <f>+entero!DN77</f>
        <v>557.58361675655988</v>
      </c>
      <c r="DO25" s="949">
        <f>+entero!DO77</f>
        <v>558.5760907463557</v>
      </c>
      <c r="DP25" s="949">
        <f>+entero!DP77</f>
        <v>558.58167907288635</v>
      </c>
      <c r="DQ25" s="949">
        <f>+entero!DQ77</f>
        <v>558.58726745772583</v>
      </c>
      <c r="DR25" s="949">
        <f>+entero!DR77</f>
        <v>558.5928557696792</v>
      </c>
      <c r="DS25" s="490">
        <f>+entero!DS77</f>
        <v>1.0259744956266559</v>
      </c>
      <c r="DT25" s="902">
        <f>+entero!DT77</f>
        <v>0.18400922473771342</v>
      </c>
      <c r="DU25" s="166"/>
      <c r="DV25" s="166"/>
      <c r="DW25" s="166"/>
      <c r="DX25" s="166"/>
      <c r="DY25" s="166"/>
      <c r="DZ25" s="166"/>
      <c r="EA25" s="166"/>
    </row>
    <row r="26" spans="1:131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90">
        <f>+entero!DG78</f>
        <v>824.20081878803489</v>
      </c>
      <c r="DH26" s="790">
        <f>+entero!DH78</f>
        <v>829.89854442327692</v>
      </c>
      <c r="DI26" s="790">
        <f>+entero!DI78</f>
        <v>801.16744334371992</v>
      </c>
      <c r="DJ26" s="790">
        <f>+entero!DJ78</f>
        <v>1077.9266859400934</v>
      </c>
      <c r="DK26" s="790">
        <f>+entero!DK78</f>
        <v>1014.9161935709155</v>
      </c>
      <c r="DL26" s="790">
        <f>+entero!DL78</f>
        <v>1002.2098200752653</v>
      </c>
      <c r="DM26" s="790">
        <f>+entero!DM78</f>
        <v>975.59591289323612</v>
      </c>
      <c r="DN26" s="490">
        <f>+entero!DN78</f>
        <v>971.70533470658881</v>
      </c>
      <c r="DO26" s="949">
        <f>+entero!DO78</f>
        <v>965.8074088515566</v>
      </c>
      <c r="DP26" s="949">
        <f>+entero!DP78</f>
        <v>958.3307585841053</v>
      </c>
      <c r="DQ26" s="949">
        <f>+entero!DQ78</f>
        <v>953.91315840558616</v>
      </c>
      <c r="DR26" s="949">
        <f>+entero!DR78</f>
        <v>959.45522384536434</v>
      </c>
      <c r="DS26" s="490">
        <f>+entero!DS78</f>
        <v>-16.140689047871774</v>
      </c>
      <c r="DT26" s="902">
        <f>+entero!DT78</f>
        <v>-1.6544441027848134</v>
      </c>
      <c r="DU26" s="166"/>
      <c r="DV26" s="166"/>
      <c r="DW26" s="166"/>
      <c r="DX26" s="166"/>
      <c r="DY26" s="166"/>
      <c r="DZ26" s="166"/>
      <c r="EA26" s="166"/>
    </row>
    <row r="27" spans="1:131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90">
        <f>+entero!DG79</f>
        <v>1461.4027438599996</v>
      </c>
      <c r="DH27" s="790">
        <f>+entero!DH79</f>
        <v>1458.7611303200001</v>
      </c>
      <c r="DI27" s="790">
        <f>+entero!DI79</f>
        <v>1433.6710182500003</v>
      </c>
      <c r="DJ27" s="790">
        <f>+entero!DJ79</f>
        <v>1417.8923384100003</v>
      </c>
      <c r="DK27" s="790">
        <f>+entero!DK79</f>
        <v>1413.8714124700002</v>
      </c>
      <c r="DL27" s="790">
        <f>+entero!DL79</f>
        <v>1411.1213432100001</v>
      </c>
      <c r="DM27" s="790">
        <f>+entero!DM79</f>
        <v>1410.7143235400001</v>
      </c>
      <c r="DN27" s="490">
        <f>+entero!DN79</f>
        <v>1410.9138412699999</v>
      </c>
      <c r="DO27" s="949">
        <f>+entero!DO79</f>
        <v>1419.9307707400008</v>
      </c>
      <c r="DP27" s="949">
        <f>+entero!DP79</f>
        <v>1419.9787304300005</v>
      </c>
      <c r="DQ27" s="949">
        <f>+entero!DQ79</f>
        <v>1420.0779958600001</v>
      </c>
      <c r="DR27" s="949">
        <f>+entero!DR79</f>
        <v>1420.1627618499999</v>
      </c>
      <c r="DS27" s="490">
        <f>+entero!DS79</f>
        <v>9.4484383099998013</v>
      </c>
      <c r="DT27" s="902">
        <f>+entero!DT79</f>
        <v>0.66976269768710406</v>
      </c>
      <c r="DU27" s="166"/>
      <c r="DV27" s="166"/>
      <c r="DW27" s="166"/>
      <c r="DX27" s="166"/>
      <c r="DY27" s="166"/>
      <c r="DZ27" s="166"/>
      <c r="EA27" s="166"/>
    </row>
    <row r="28" spans="1:131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90">
        <f>+entero!DG80</f>
        <v>1458.0266462960719</v>
      </c>
      <c r="DH28" s="790">
        <f>+entero!DH80</f>
        <v>1373.6881419363253</v>
      </c>
      <c r="DI28" s="790">
        <f>+entero!DI80</f>
        <v>1745.0621478848971</v>
      </c>
      <c r="DJ28" s="790">
        <f>+entero!DJ80</f>
        <v>1359.264733153756</v>
      </c>
      <c r="DK28" s="790">
        <f>+entero!DK80</f>
        <v>1247.1981284628796</v>
      </c>
      <c r="DL28" s="790">
        <f>+entero!DL80</f>
        <v>1489.5451869078379</v>
      </c>
      <c r="DM28" s="790">
        <f>+entero!DM80</f>
        <v>1482.823853461957</v>
      </c>
      <c r="DN28" s="490">
        <f>+entero!DN80</f>
        <v>1459.603205638942</v>
      </c>
      <c r="DO28" s="949">
        <f>+entero!DO80</f>
        <v>1471.9656724874774</v>
      </c>
      <c r="DP28" s="949">
        <f>+entero!DP80</f>
        <v>1454.9968392077278</v>
      </c>
      <c r="DQ28" s="949">
        <f>+entero!DQ80</f>
        <v>1441.9826168751451</v>
      </c>
      <c r="DR28" s="949">
        <f>+entero!DR80</f>
        <v>1479.3515434549884</v>
      </c>
      <c r="DS28" s="490">
        <f>+entero!DS80</f>
        <v>-3.4723100069686552</v>
      </c>
      <c r="DT28" s="902">
        <f>+entero!DT80</f>
        <v>-0.23416874491611894</v>
      </c>
      <c r="DU28" s="166"/>
      <c r="DV28" s="166"/>
      <c r="DW28" s="166"/>
      <c r="DX28" s="166"/>
      <c r="DY28" s="166"/>
      <c r="DZ28" s="166"/>
      <c r="EA28" s="166"/>
    </row>
    <row r="29" spans="1:131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90">
        <f>+entero!DG81</f>
        <v>1132.2951256880369</v>
      </c>
      <c r="DH29" s="790">
        <f>+entero!DH81</f>
        <v>1038.9811377330486</v>
      </c>
      <c r="DI29" s="790">
        <f>+entero!DI81</f>
        <v>1431.4625344711772</v>
      </c>
      <c r="DJ29" s="790">
        <f>+entero!DJ81</f>
        <v>752.71352969366251</v>
      </c>
      <c r="DK29" s="790">
        <f>+entero!DK81</f>
        <v>700.91573135196404</v>
      </c>
      <c r="DL29" s="790">
        <f>+entero!DL81</f>
        <v>954.51406036257254</v>
      </c>
      <c r="DM29" s="790">
        <f>+entero!DM81</f>
        <v>973.57330971872091</v>
      </c>
      <c r="DN29" s="490">
        <f>+entero!DN81</f>
        <v>954.18101348235314</v>
      </c>
      <c r="DO29" s="949">
        <f>+entero!DO81</f>
        <v>978.18272690592062</v>
      </c>
      <c r="DP29" s="949">
        <f>+entero!DP81</f>
        <v>968.57398476362255</v>
      </c>
      <c r="DQ29" s="949">
        <f>+entero!DQ81</f>
        <v>956.9477122295591</v>
      </c>
      <c r="DR29" s="949">
        <f>+entero!DR81</f>
        <v>988.60203087962418</v>
      </c>
      <c r="DS29" s="490">
        <f>+entero!DS81</f>
        <v>15.028721160903274</v>
      </c>
      <c r="DT29" s="902">
        <f>+entero!DT81</f>
        <v>1.5436661020673759</v>
      </c>
      <c r="DU29" s="166"/>
      <c r="DV29" s="166"/>
      <c r="DW29" s="166"/>
      <c r="DX29" s="166"/>
      <c r="DY29" s="166"/>
      <c r="DZ29" s="166"/>
      <c r="EA29" s="166"/>
    </row>
    <row r="30" spans="1:131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90">
        <f>+entero!DG82</f>
        <v>325.73152060803494</v>
      </c>
      <c r="DH30" s="790">
        <f>+entero!DH82</f>
        <v>334.70700420327682</v>
      </c>
      <c r="DI30" s="790">
        <f>+entero!DI82</f>
        <v>313.59961341372002</v>
      </c>
      <c r="DJ30" s="790">
        <f>+entero!DJ82</f>
        <v>606.55120346009335</v>
      </c>
      <c r="DK30" s="790">
        <f>+entero!DK82</f>
        <v>546.28239711091555</v>
      </c>
      <c r="DL30" s="790">
        <f>+entero!DL82</f>
        <v>535.03112654526535</v>
      </c>
      <c r="DM30" s="790">
        <f>+entero!DM82</f>
        <v>509.25054374323616</v>
      </c>
      <c r="DN30" s="490">
        <f>+entero!DN82</f>
        <v>505.42219215658889</v>
      </c>
      <c r="DO30" s="949">
        <f>+entero!DO82</f>
        <v>493.7829455815567</v>
      </c>
      <c r="DP30" s="949">
        <f>+entero!DP82</f>
        <v>486.42285444410533</v>
      </c>
      <c r="DQ30" s="949">
        <f>+entero!DQ82</f>
        <v>485.03490464558615</v>
      </c>
      <c r="DR30" s="949">
        <f>+entero!DR82</f>
        <v>490.74951257536424</v>
      </c>
      <c r="DS30" s="490">
        <f>+entero!DS82</f>
        <v>-18.501031167871929</v>
      </c>
      <c r="DT30" s="902">
        <f>+entero!DT82</f>
        <v>-3.6329919320027493</v>
      </c>
      <c r="DU30" s="166"/>
      <c r="DV30" s="166"/>
      <c r="DW30" s="166"/>
      <c r="DX30" s="166"/>
      <c r="DY30" s="166"/>
      <c r="DZ30" s="166"/>
      <c r="EA30" s="166"/>
    </row>
    <row r="31" spans="1:131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90">
        <f>+entero!DG83</f>
        <v>0</v>
      </c>
      <c r="DH31" s="790">
        <f>+entero!DH83</f>
        <v>0</v>
      </c>
      <c r="DI31" s="790">
        <f>+entero!DI83</f>
        <v>0</v>
      </c>
      <c r="DJ31" s="790">
        <f>+entero!DJ83</f>
        <v>0</v>
      </c>
      <c r="DK31" s="790">
        <f>+entero!DK83</f>
        <v>0</v>
      </c>
      <c r="DL31" s="790">
        <f>+entero!DL83</f>
        <v>0</v>
      </c>
      <c r="DM31" s="790">
        <f>+entero!DM83</f>
        <v>0</v>
      </c>
      <c r="DN31" s="490">
        <f>+entero!DN83</f>
        <v>0</v>
      </c>
      <c r="DO31" s="949">
        <f>+entero!DO83</f>
        <v>0</v>
      </c>
      <c r="DP31" s="949">
        <f>+entero!DP83</f>
        <v>0</v>
      </c>
      <c r="DQ31" s="949">
        <f>+entero!DQ83</f>
        <v>0</v>
      </c>
      <c r="DR31" s="949">
        <f>+entero!DR83</f>
        <v>0</v>
      </c>
      <c r="DS31" s="490">
        <f>+entero!DS83</f>
        <v>0</v>
      </c>
      <c r="DT31" s="902" t="e">
        <f>+entero!DT83</f>
        <v>#DIV/0!</v>
      </c>
      <c r="DU31" s="166"/>
      <c r="DV31" s="166"/>
      <c r="DW31" s="166"/>
      <c r="DX31" s="166"/>
      <c r="DY31" s="166"/>
      <c r="DZ31" s="166"/>
      <c r="EA31" s="166"/>
    </row>
    <row r="32" spans="1:131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90">
        <f>+entero!DG84</f>
        <v>21960.405590329108</v>
      </c>
      <c r="DH32" s="790">
        <f>+entero!DH84</f>
        <v>22160.116756152929</v>
      </c>
      <c r="DI32" s="790">
        <f>+entero!DI84</f>
        <v>22375.716089765552</v>
      </c>
      <c r="DJ32" s="790">
        <f>+entero!DJ84</f>
        <v>22447.841663467887</v>
      </c>
      <c r="DK32" s="790">
        <f>+entero!DK84</f>
        <v>22633.675907854631</v>
      </c>
      <c r="DL32" s="790">
        <f>+entero!DL84</f>
        <v>22801.839563864833</v>
      </c>
      <c r="DM32" s="790">
        <f>+entero!DM84</f>
        <v>22734.119573303607</v>
      </c>
      <c r="DN32" s="490">
        <f>+entero!DN84</f>
        <v>22713.557296536845</v>
      </c>
      <c r="DO32" s="949">
        <f>+entero!DO84</f>
        <v>22680.514220557256</v>
      </c>
      <c r="DP32" s="949">
        <f>+entero!DP84</f>
        <v>22692.643749173872</v>
      </c>
      <c r="DQ32" s="949">
        <f>+entero!DQ84</f>
        <v>22725.613809698654</v>
      </c>
      <c r="DR32" s="949">
        <f>+entero!DR84</f>
        <v>22752.861339306528</v>
      </c>
      <c r="DS32" s="490">
        <f>+entero!DS84</f>
        <v>18.741766002920485</v>
      </c>
      <c r="DT32" s="902">
        <f>+entero!DT84</f>
        <v>8.2438934758344296E-2</v>
      </c>
      <c r="DU32" s="166"/>
      <c r="DV32" s="166"/>
      <c r="DW32" s="166"/>
      <c r="DX32" s="166"/>
      <c r="DY32" s="166"/>
      <c r="DZ32" s="166"/>
      <c r="EA32" s="166"/>
    </row>
    <row r="33" spans="1:13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6">
        <f>+entero!DG85</f>
        <v>0</v>
      </c>
      <c r="DH33" s="816">
        <f>+entero!DH85</f>
        <v>0</v>
      </c>
      <c r="DI33" s="816">
        <f>+entero!DI85</f>
        <v>0</v>
      </c>
      <c r="DJ33" s="816">
        <f>+entero!DJ85</f>
        <v>0</v>
      </c>
      <c r="DK33" s="816">
        <f>+entero!DK85</f>
        <v>0</v>
      </c>
      <c r="DL33" s="816">
        <f>+entero!DL85</f>
        <v>0</v>
      </c>
      <c r="DM33" s="816">
        <f>+entero!DM85</f>
        <v>0</v>
      </c>
      <c r="DN33" s="265">
        <f>+entero!DN85</f>
        <v>0</v>
      </c>
      <c r="DO33" s="951">
        <f>+entero!DO85</f>
        <v>0</v>
      </c>
      <c r="DP33" s="951">
        <f>+entero!DP85</f>
        <v>0</v>
      </c>
      <c r="DQ33" s="951">
        <f>+entero!DQ85</f>
        <v>0</v>
      </c>
      <c r="DR33" s="951">
        <f>+entero!DR85</f>
        <v>0</v>
      </c>
      <c r="DS33" s="265">
        <f>+entero!DS85</f>
        <v>0</v>
      </c>
      <c r="DT33" s="904" t="e">
        <f>+entero!DT85</f>
        <v>#DIV/0!</v>
      </c>
      <c r="DU33" s="166"/>
      <c r="DV33" s="166"/>
      <c r="DW33" s="166"/>
      <c r="DX33" s="166"/>
      <c r="DY33" s="166"/>
      <c r="DZ33" s="166"/>
      <c r="EA33" s="166"/>
    </row>
    <row r="34" spans="1:131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7">
        <f>+entero!DG86</f>
        <v>97.616148950507736</v>
      </c>
      <c r="DH34" s="817">
        <f>+entero!DH86</f>
        <v>97.699138589187214</v>
      </c>
      <c r="DI34" s="817">
        <f>+entero!DI86</f>
        <v>97.782514621637958</v>
      </c>
      <c r="DJ34" s="817">
        <f>+entero!DJ86</f>
        <v>97.844457711975522</v>
      </c>
      <c r="DK34" s="817">
        <f>+entero!DK86</f>
        <v>97.899882784482401</v>
      </c>
      <c r="DL34" s="817">
        <f>+entero!DL86</f>
        <v>97.959290821158206</v>
      </c>
      <c r="DM34" s="817">
        <f>+entero!DM86</f>
        <v>97.959627058442038</v>
      </c>
      <c r="DN34" s="474">
        <f>+entero!DN86</f>
        <v>97.961323168580932</v>
      </c>
      <c r="DO34" s="954">
        <f>+entero!DO86</f>
        <v>97.962768384204651</v>
      </c>
      <c r="DP34" s="954">
        <f>+entero!DP86</f>
        <v>97.965094335045279</v>
      </c>
      <c r="DQ34" s="954">
        <f>+entero!DQ86</f>
        <v>97.966671244750842</v>
      </c>
      <c r="DR34" s="954">
        <f>+entero!DR86</f>
        <v>97.970528124627293</v>
      </c>
      <c r="DS34" s="474">
        <f>+entero!DS86</f>
        <v>1.0901066185255104E-2</v>
      </c>
      <c r="DT34" s="905">
        <f>+entero!DT86</f>
        <v>0</v>
      </c>
      <c r="DU34" s="166"/>
      <c r="DV34" s="166"/>
      <c r="DW34" s="166"/>
      <c r="DX34" s="166"/>
      <c r="DY34" s="166"/>
      <c r="DZ34" s="166"/>
      <c r="EA34" s="166"/>
    </row>
    <row r="35" spans="1:13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3"/>
      <c r="CY35" s="743"/>
      <c r="CZ35" s="743"/>
      <c r="DA35" s="743"/>
      <c r="DB35" s="743"/>
      <c r="DC35" s="743"/>
      <c r="DD35" s="62"/>
      <c r="DE35" s="743"/>
      <c r="DF35" s="743"/>
      <c r="DG35" s="837"/>
      <c r="DH35" s="813"/>
      <c r="DI35" s="52"/>
      <c r="DJ35" s="52"/>
      <c r="DK35" s="52"/>
      <c r="DL35" s="52"/>
      <c r="DM35" s="1033"/>
      <c r="DN35" s="991"/>
      <c r="DO35" s="62"/>
      <c r="DP35" s="62"/>
      <c r="DQ35" s="62"/>
      <c r="DR35" s="837"/>
      <c r="DS35" s="907"/>
      <c r="DT35" s="906"/>
      <c r="DU35" s="166"/>
      <c r="DV35" s="166"/>
      <c r="DW35" s="166"/>
      <c r="DX35" s="166"/>
      <c r="DY35" s="166"/>
      <c r="DZ35" s="166"/>
      <c r="EA35" s="166"/>
    </row>
    <row r="36" spans="1:13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4"/>
      <c r="DH37" s="764"/>
      <c r="DI37" s="764"/>
      <c r="DJ37" s="764"/>
      <c r="DK37" s="764"/>
      <c r="DL37" s="764"/>
      <c r="DM37" s="764"/>
      <c r="DN37" s="764"/>
      <c r="DO37" s="764"/>
      <c r="DP37" s="27"/>
      <c r="DQ37" s="27"/>
      <c r="DR37" s="27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4"/>
      <c r="DH38" s="764"/>
      <c r="DI38" s="764"/>
      <c r="DJ38" s="764"/>
      <c r="DK38" s="764"/>
      <c r="DL38" s="764"/>
      <c r="DM38" s="764"/>
      <c r="DN38" s="764"/>
      <c r="DO38" s="764"/>
      <c r="DP38" s="27"/>
      <c r="DQ38" s="27"/>
      <c r="DR38" s="27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4"/>
      <c r="DH39" s="764"/>
      <c r="DI39" s="764"/>
      <c r="DJ39" s="764"/>
      <c r="DK39" s="764"/>
      <c r="DL39" s="764"/>
      <c r="DM39" s="764"/>
      <c r="DN39" s="764"/>
      <c r="DO39" s="764"/>
      <c r="DP39" s="27"/>
      <c r="DQ39" s="27"/>
      <c r="DR39" s="27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4"/>
      <c r="DH40" s="764"/>
      <c r="DI40" s="764"/>
      <c r="DJ40" s="764"/>
      <c r="DK40" s="764"/>
      <c r="DL40" s="764"/>
      <c r="DM40" s="764"/>
      <c r="DN40" s="764"/>
      <c r="DO40" s="764"/>
      <c r="DP40" s="27"/>
      <c r="DQ40" s="27"/>
      <c r="DR40" s="27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4"/>
      <c r="DH41" s="764"/>
      <c r="DI41" s="764"/>
      <c r="DJ41" s="764"/>
      <c r="DK41" s="764"/>
      <c r="DL41" s="764"/>
      <c r="DM41" s="764"/>
      <c r="DN41" s="764"/>
      <c r="DO41" s="764"/>
      <c r="DP41" s="27"/>
      <c r="DQ41" s="27"/>
      <c r="DR41" s="27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2"/>
      <c r="DH42" s="762"/>
      <c r="DI42" s="762"/>
      <c r="DJ42" s="762"/>
      <c r="DK42" s="762"/>
      <c r="DL42" s="762"/>
      <c r="DM42" s="762"/>
      <c r="DN42" s="762"/>
      <c r="DO42" s="762"/>
      <c r="DP42" s="5"/>
      <c r="DQ42" s="762"/>
      <c r="DR42" s="762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2"/>
      <c r="DH43" s="762"/>
      <c r="DI43" s="762"/>
      <c r="DJ43" s="762"/>
      <c r="DK43" s="762"/>
      <c r="DL43" s="762"/>
      <c r="DM43" s="762"/>
      <c r="DN43" s="762"/>
      <c r="DO43" s="762"/>
      <c r="DP43" s="5"/>
      <c r="DQ43" s="762"/>
      <c r="DR43" s="762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2"/>
      <c r="DH44" s="762"/>
      <c r="DI44" s="762"/>
      <c r="DJ44" s="762"/>
      <c r="DK44" s="762"/>
      <c r="DL44" s="762"/>
      <c r="DM44" s="762"/>
      <c r="DN44" s="762"/>
      <c r="DO44" s="762"/>
      <c r="DP44" s="5"/>
      <c r="DQ44" s="762"/>
      <c r="DR44" s="762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781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781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781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781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781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781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781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781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781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8"/>
      <c r="DQ75" s="781"/>
      <c r="DR75" s="781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8"/>
      <c r="DQ76" s="781"/>
      <c r="DR76" s="781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8"/>
      <c r="DQ77" s="781"/>
      <c r="DR77" s="781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168"/>
      <c r="DQ78" s="781"/>
      <c r="DR78" s="781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168"/>
      <c r="DQ79" s="781"/>
      <c r="DR79" s="781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168"/>
      <c r="DQ80" s="781"/>
      <c r="DR80" s="781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168"/>
      <c r="DQ81" s="781"/>
      <c r="DR81" s="781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168"/>
      <c r="DQ82" s="781"/>
      <c r="DR82" s="781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781"/>
      <c r="DP83" s="168"/>
      <c r="DQ83" s="781"/>
      <c r="DR83" s="781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1"/>
      <c r="DH84" s="781"/>
      <c r="DI84" s="781"/>
      <c r="DJ84" s="781"/>
      <c r="DK84" s="781"/>
      <c r="DL84" s="781"/>
      <c r="DM84" s="781"/>
      <c r="DN84" s="781"/>
      <c r="DO84" s="781"/>
      <c r="DP84" s="168"/>
      <c r="DQ84" s="781"/>
      <c r="DR84" s="781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1"/>
      <c r="DH85" s="781"/>
      <c r="DI85" s="781"/>
      <c r="DJ85" s="781"/>
      <c r="DK85" s="781"/>
      <c r="DL85" s="781"/>
      <c r="DM85" s="781"/>
      <c r="DN85" s="781"/>
      <c r="DO85" s="781"/>
      <c r="DP85" s="168"/>
      <c r="DQ85" s="781"/>
      <c r="DR85" s="781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1"/>
      <c r="DH86" s="781"/>
      <c r="DI86" s="781"/>
      <c r="DJ86" s="781"/>
      <c r="DK86" s="781"/>
      <c r="DL86" s="781"/>
      <c r="DM86" s="781"/>
      <c r="DN86" s="781"/>
      <c r="DO86" s="781"/>
      <c r="DP86" s="168"/>
      <c r="DQ86" s="781"/>
      <c r="DR86" s="781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1"/>
      <c r="DH87" s="781"/>
      <c r="DI87" s="781"/>
      <c r="DJ87" s="781"/>
      <c r="DK87" s="781"/>
      <c r="DL87" s="781"/>
      <c r="DM87" s="781"/>
      <c r="DN87" s="781"/>
      <c r="DO87" s="781"/>
      <c r="DP87" s="168"/>
      <c r="DQ87" s="781"/>
      <c r="DR87" s="781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1"/>
      <c r="DH88" s="781"/>
      <c r="DI88" s="781"/>
      <c r="DJ88" s="781"/>
      <c r="DK88" s="781"/>
      <c r="DL88" s="781"/>
      <c r="DM88" s="781"/>
      <c r="DN88" s="781"/>
      <c r="DO88" s="781"/>
      <c r="DP88" s="168"/>
      <c r="DQ88" s="781"/>
      <c r="DR88" s="781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1"/>
      <c r="DH89" s="781"/>
      <c r="DI89" s="781"/>
      <c r="DJ89" s="781"/>
      <c r="DK89" s="781"/>
      <c r="DL89" s="781"/>
      <c r="DM89" s="781"/>
      <c r="DN89" s="781"/>
      <c r="DO89" s="781"/>
      <c r="DP89" s="168"/>
      <c r="DQ89" s="781"/>
      <c r="DR89" s="781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1"/>
      <c r="DH90" s="781"/>
      <c r="DI90" s="781"/>
      <c r="DJ90" s="781"/>
      <c r="DK90" s="781"/>
      <c r="DL90" s="781"/>
      <c r="DM90" s="781"/>
      <c r="DN90" s="781"/>
      <c r="DO90" s="781"/>
      <c r="DP90" s="168"/>
      <c r="DQ90" s="781"/>
      <c r="DR90" s="781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1"/>
      <c r="DH91" s="781"/>
      <c r="DI91" s="781"/>
      <c r="DJ91" s="781"/>
      <c r="DK91" s="781"/>
      <c r="DL91" s="781"/>
      <c r="DM91" s="781"/>
      <c r="DN91" s="781"/>
      <c r="DO91" s="781"/>
      <c r="DP91" s="168"/>
      <c r="DQ91" s="781"/>
      <c r="DR91" s="781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167"/>
      <c r="DQ92" s="780"/>
      <c r="DR92" s="780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780"/>
      <c r="DP93" s="167"/>
      <c r="DQ93" s="780"/>
      <c r="DR93" s="780"/>
      <c r="DS93" s="166"/>
      <c r="DT93" s="166"/>
      <c r="DU93" s="166"/>
      <c r="DV93" s="166"/>
      <c r="DW93" s="166"/>
      <c r="DX93" s="166"/>
      <c r="DY93" s="166"/>
      <c r="DZ93" s="166"/>
      <c r="EA93" s="166"/>
    </row>
    <row r="94" spans="1:131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0"/>
      <c r="DH94" s="780"/>
      <c r="DI94" s="780"/>
      <c r="DJ94" s="780"/>
      <c r="DK94" s="780"/>
      <c r="DL94" s="780"/>
      <c r="DM94" s="780"/>
      <c r="DN94" s="780"/>
      <c r="DO94" s="780"/>
      <c r="DP94" s="167"/>
      <c r="DQ94" s="780"/>
      <c r="DR94" s="780"/>
      <c r="DS94" s="166"/>
      <c r="DT94" s="166"/>
      <c r="DU94" s="166"/>
      <c r="DV94" s="166"/>
      <c r="DW94" s="166"/>
      <c r="DX94" s="166"/>
      <c r="DY94" s="166"/>
      <c r="DZ94" s="166"/>
      <c r="EA94" s="166"/>
    </row>
    <row r="95" spans="1:131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0"/>
      <c r="DH95" s="780"/>
      <c r="DI95" s="780"/>
      <c r="DJ95" s="780"/>
      <c r="DK95" s="780"/>
      <c r="DL95" s="780"/>
      <c r="DM95" s="780"/>
      <c r="DN95" s="780"/>
      <c r="DO95" s="780"/>
      <c r="DP95" s="167"/>
      <c r="DQ95" s="780"/>
      <c r="DR95" s="780"/>
      <c r="DS95" s="166"/>
      <c r="DT95" s="166"/>
      <c r="DU95" s="166"/>
      <c r="DV95" s="166"/>
      <c r="DW95" s="166"/>
      <c r="DX95" s="166"/>
      <c r="DY95" s="166"/>
      <c r="DZ95" s="166"/>
      <c r="EA95" s="166"/>
    </row>
    <row r="96" spans="1:131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0"/>
      <c r="DH96" s="780"/>
      <c r="DI96" s="780"/>
      <c r="DJ96" s="780"/>
      <c r="DK96" s="780"/>
      <c r="DL96" s="780"/>
      <c r="DM96" s="780"/>
      <c r="DN96" s="780"/>
      <c r="DO96" s="780"/>
      <c r="DP96" s="167"/>
      <c r="DQ96" s="780"/>
      <c r="DR96" s="780"/>
      <c r="DS96" s="166"/>
      <c r="DT96" s="166"/>
      <c r="DU96" s="166"/>
      <c r="DV96" s="166"/>
      <c r="DW96" s="166"/>
      <c r="DX96" s="166"/>
      <c r="DY96" s="166"/>
      <c r="DZ96" s="166"/>
      <c r="EA96" s="166"/>
    </row>
    <row r="97" spans="1:131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0"/>
      <c r="DH97" s="780"/>
      <c r="DI97" s="780"/>
      <c r="DJ97" s="780"/>
      <c r="DK97" s="780"/>
      <c r="DL97" s="780"/>
      <c r="DM97" s="780"/>
      <c r="DN97" s="780"/>
      <c r="DO97" s="780"/>
      <c r="DP97" s="167"/>
      <c r="DQ97" s="780"/>
      <c r="DR97" s="780"/>
      <c r="DS97" s="166"/>
      <c r="DT97" s="166"/>
      <c r="DU97" s="166"/>
      <c r="DV97" s="166"/>
      <c r="DW97" s="166"/>
      <c r="DX97" s="166"/>
      <c r="DY97" s="166"/>
      <c r="DZ97" s="166"/>
      <c r="EA97" s="166"/>
    </row>
    <row r="98" spans="1:131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0"/>
      <c r="DH98" s="780"/>
      <c r="DI98" s="780"/>
      <c r="DJ98" s="780"/>
      <c r="DK98" s="780"/>
      <c r="DL98" s="780"/>
      <c r="DM98" s="780"/>
      <c r="DN98" s="780"/>
      <c r="DO98" s="780"/>
      <c r="DP98" s="167"/>
      <c r="DQ98" s="780"/>
      <c r="DR98" s="780"/>
      <c r="DS98" s="166"/>
      <c r="DT98" s="166"/>
      <c r="DU98" s="166"/>
      <c r="DV98" s="166"/>
      <c r="DW98" s="166"/>
      <c r="DX98" s="166"/>
      <c r="DY98" s="166"/>
      <c r="DZ98" s="166"/>
      <c r="EA98" s="166"/>
    </row>
    <row r="99" spans="1:131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0"/>
      <c r="DH99" s="780"/>
      <c r="DI99" s="780"/>
      <c r="DJ99" s="780"/>
      <c r="DK99" s="780"/>
      <c r="DL99" s="780"/>
      <c r="DM99" s="780"/>
      <c r="DN99" s="780"/>
      <c r="DO99" s="780"/>
      <c r="DP99" s="167"/>
      <c r="DQ99" s="780"/>
      <c r="DR99" s="780"/>
      <c r="DS99" s="166"/>
      <c r="DT99" s="166"/>
      <c r="DU99" s="166"/>
      <c r="DV99" s="166"/>
      <c r="DW99" s="166"/>
      <c r="DX99" s="166"/>
      <c r="DY99" s="166"/>
      <c r="DZ99" s="166"/>
      <c r="EA99" s="166"/>
    </row>
    <row r="100" spans="1:131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0"/>
      <c r="DH100" s="780"/>
      <c r="DI100" s="780"/>
      <c r="DJ100" s="780"/>
      <c r="DK100" s="780"/>
      <c r="DL100" s="780"/>
      <c r="DM100" s="780"/>
      <c r="DN100" s="780"/>
      <c r="DO100" s="780"/>
      <c r="DP100" s="167"/>
      <c r="DQ100" s="780"/>
      <c r="DR100" s="780"/>
      <c r="DS100" s="166"/>
      <c r="DT100" s="166"/>
      <c r="DU100" s="166"/>
      <c r="DV100" s="166"/>
      <c r="DW100" s="166"/>
      <c r="DX100" s="166"/>
      <c r="DY100" s="166"/>
      <c r="DZ100" s="166"/>
      <c r="EA100" s="166"/>
    </row>
    <row r="101" spans="1:131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0"/>
      <c r="DH101" s="780"/>
      <c r="DI101" s="780"/>
      <c r="DJ101" s="780"/>
      <c r="DK101" s="780"/>
      <c r="DL101" s="780"/>
      <c r="DM101" s="780"/>
      <c r="DN101" s="780"/>
      <c r="DO101" s="780"/>
      <c r="DP101" s="167"/>
      <c r="DQ101" s="780"/>
      <c r="DR101" s="780"/>
      <c r="DS101" s="166"/>
      <c r="DT101" s="166"/>
      <c r="DU101" s="166"/>
      <c r="DV101" s="166"/>
      <c r="DW101" s="166"/>
      <c r="DX101" s="166"/>
      <c r="DY101" s="166"/>
      <c r="DZ101" s="166"/>
      <c r="EA101" s="166"/>
    </row>
    <row r="102" spans="1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  <c r="DR102" s="782"/>
    </row>
    <row r="103" spans="1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  <c r="DR103" s="782"/>
    </row>
    <row r="104" spans="1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  <c r="DR104" s="782"/>
    </row>
    <row r="105" spans="1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  <c r="DR105" s="782"/>
    </row>
    <row r="106" spans="1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  <c r="DR106" s="782"/>
    </row>
    <row r="107" spans="1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  <c r="DR107" s="782"/>
    </row>
    <row r="108" spans="1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  <c r="DR108" s="782"/>
    </row>
    <row r="109" spans="1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  <c r="DR109" s="782"/>
    </row>
    <row r="110" spans="1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  <c r="DR110" s="782"/>
    </row>
    <row r="111" spans="1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  <c r="DR111" s="782"/>
    </row>
    <row r="112" spans="1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  <c r="DR112" s="782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  <c r="DR113" s="782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  <c r="DR114" s="782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  <c r="DR115" s="782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  <c r="DR116" s="782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  <c r="DR117" s="782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  <c r="DR118" s="782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  <c r="DR119" s="782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  <c r="DR120" s="782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  <c r="DR121" s="782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0"/>
      <c r="DJ122" s="840"/>
      <c r="DK122" s="840"/>
      <c r="DL122" s="840"/>
      <c r="DM122" s="840"/>
      <c r="DN122" s="840"/>
      <c r="DO122" s="840"/>
      <c r="DP122" s="2"/>
      <c r="DQ122" s="840"/>
      <c r="DR122" s="840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0"/>
      <c r="DJ123" s="840"/>
      <c r="DK123" s="840"/>
      <c r="DL123" s="840"/>
      <c r="DM123" s="840"/>
      <c r="DN123" s="840"/>
      <c r="DO123" s="840"/>
      <c r="DP123" s="2"/>
      <c r="DQ123" s="840"/>
      <c r="DR123" s="840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0"/>
      <c r="DJ124" s="840"/>
      <c r="DK124" s="840"/>
      <c r="DL124" s="840"/>
      <c r="DM124" s="840"/>
      <c r="DN124" s="840"/>
      <c r="DO124" s="840"/>
      <c r="DP124" s="2"/>
      <c r="DQ124" s="840"/>
      <c r="DR124" s="840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0"/>
      <c r="DJ125" s="840"/>
      <c r="DK125" s="840"/>
      <c r="DL125" s="840"/>
      <c r="DM125" s="840"/>
      <c r="DN125" s="840"/>
      <c r="DO125" s="840"/>
      <c r="DP125" s="2"/>
      <c r="DQ125" s="840"/>
      <c r="DR125" s="840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0"/>
      <c r="DJ126" s="840"/>
      <c r="DK126" s="840"/>
      <c r="DL126" s="840"/>
      <c r="DM126" s="840"/>
      <c r="DN126" s="840"/>
      <c r="DO126" s="840"/>
      <c r="DP126" s="2"/>
      <c r="DQ126" s="840"/>
      <c r="DR126" s="840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0"/>
      <c r="DJ127" s="840"/>
      <c r="DK127" s="840"/>
      <c r="DL127" s="840"/>
      <c r="DM127" s="840"/>
      <c r="DN127" s="840"/>
      <c r="DO127" s="840"/>
      <c r="DP127" s="2"/>
      <c r="DQ127" s="840"/>
      <c r="DR127" s="840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0"/>
      <c r="DJ128" s="840"/>
      <c r="DK128" s="840"/>
      <c r="DL128" s="840"/>
      <c r="DM128" s="840"/>
      <c r="DN128" s="840"/>
      <c r="DO128" s="840"/>
      <c r="DP128" s="2"/>
      <c r="DQ128" s="840"/>
      <c r="DR128" s="840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0"/>
      <c r="DJ129" s="840"/>
      <c r="DK129" s="840"/>
      <c r="DL129" s="840"/>
      <c r="DM129" s="840"/>
      <c r="DN129" s="840"/>
      <c r="DO129" s="840"/>
      <c r="DP129" s="2"/>
      <c r="DQ129" s="840"/>
      <c r="DR129" s="840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0"/>
      <c r="DJ130" s="840"/>
      <c r="DK130" s="840"/>
      <c r="DL130" s="840"/>
      <c r="DM130" s="840"/>
      <c r="DN130" s="840"/>
      <c r="DO130" s="840"/>
      <c r="DP130" s="2"/>
      <c r="DQ130" s="840"/>
      <c r="DR130" s="840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0"/>
      <c r="DJ131" s="840"/>
      <c r="DK131" s="840"/>
      <c r="DL131" s="840"/>
      <c r="DM131" s="840"/>
      <c r="DN131" s="840"/>
      <c r="DO131" s="840"/>
      <c r="DP131" s="2"/>
      <c r="DQ131" s="840"/>
      <c r="DR131" s="840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0"/>
      <c r="DJ132" s="840"/>
      <c r="DK132" s="840"/>
      <c r="DL132" s="840"/>
      <c r="DM132" s="840"/>
      <c r="DN132" s="840"/>
      <c r="DO132" s="840"/>
      <c r="DP132" s="2"/>
      <c r="DQ132" s="840"/>
      <c r="DR132" s="840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0"/>
      <c r="DJ133" s="840"/>
      <c r="DK133" s="840"/>
      <c r="DL133" s="840"/>
      <c r="DM133" s="840"/>
      <c r="DN133" s="840"/>
      <c r="DO133" s="840"/>
      <c r="DP133" s="2"/>
      <c r="DQ133" s="840"/>
      <c r="DR133" s="840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0"/>
      <c r="DJ134" s="840"/>
      <c r="DK134" s="840"/>
      <c r="DL134" s="840"/>
      <c r="DM134" s="840"/>
      <c r="DN134" s="840"/>
      <c r="DO134" s="840"/>
      <c r="DP134" s="2"/>
      <c r="DQ134" s="840"/>
      <c r="DR134" s="840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0"/>
      <c r="DJ135" s="840"/>
      <c r="DK135" s="840"/>
      <c r="DL135" s="840"/>
      <c r="DM135" s="840"/>
      <c r="DN135" s="840"/>
      <c r="DO135" s="840"/>
      <c r="DP135" s="2"/>
      <c r="DQ135" s="840"/>
      <c r="DR135" s="840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0"/>
      <c r="DJ136" s="840"/>
      <c r="DK136" s="840"/>
      <c r="DL136" s="840"/>
      <c r="DM136" s="840"/>
      <c r="DN136" s="840"/>
      <c r="DO136" s="840"/>
      <c r="DP136" s="2"/>
      <c r="DQ136" s="840"/>
      <c r="DR136" s="840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0"/>
      <c r="DJ137" s="840"/>
      <c r="DK137" s="840"/>
      <c r="DL137" s="840"/>
      <c r="DM137" s="840"/>
      <c r="DN137" s="840"/>
      <c r="DO137" s="840"/>
      <c r="DP137" s="2"/>
      <c r="DQ137" s="840"/>
      <c r="DR137" s="840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0"/>
      <c r="DJ138" s="840"/>
      <c r="DK138" s="840"/>
      <c r="DL138" s="840"/>
      <c r="DM138" s="840"/>
      <c r="DN138" s="840"/>
      <c r="DO138" s="840"/>
      <c r="DP138" s="2"/>
      <c r="DQ138" s="840"/>
      <c r="DR138" s="840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0"/>
      <c r="DJ139" s="840"/>
      <c r="DK139" s="840"/>
      <c r="DL139" s="840"/>
      <c r="DM139" s="840"/>
      <c r="DN139" s="840"/>
      <c r="DO139" s="840"/>
      <c r="DP139" s="2"/>
      <c r="DQ139" s="840"/>
      <c r="DR139" s="840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0"/>
      <c r="DJ140" s="840"/>
      <c r="DK140" s="840"/>
      <c r="DL140" s="840"/>
      <c r="DM140" s="840"/>
      <c r="DN140" s="840"/>
      <c r="DO140" s="840"/>
      <c r="DP140" s="2"/>
      <c r="DQ140" s="840"/>
      <c r="DR140" s="840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0"/>
      <c r="DJ141" s="840"/>
      <c r="DK141" s="840"/>
      <c r="DL141" s="840"/>
      <c r="DM141" s="840"/>
      <c r="DN141" s="840"/>
      <c r="DO141" s="840"/>
      <c r="DP141" s="2"/>
      <c r="DQ141" s="840"/>
      <c r="DR141" s="840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0"/>
      <c r="DJ142" s="840"/>
      <c r="DK142" s="840"/>
      <c r="DL142" s="840"/>
      <c r="DM142" s="840"/>
      <c r="DN142" s="840"/>
      <c r="DO142" s="840"/>
      <c r="DP142" s="2"/>
      <c r="DQ142" s="840"/>
      <c r="DR142" s="840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0"/>
      <c r="DJ143" s="840"/>
      <c r="DK143" s="840"/>
      <c r="DL143" s="840"/>
      <c r="DM143" s="840"/>
      <c r="DN143" s="840"/>
      <c r="DO143" s="840"/>
      <c r="DP143" s="2"/>
      <c r="DQ143" s="840"/>
      <c r="DR143" s="840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0"/>
      <c r="DJ144" s="840"/>
      <c r="DK144" s="840"/>
      <c r="DL144" s="840"/>
      <c r="DM144" s="840"/>
      <c r="DN144" s="840"/>
      <c r="DO144" s="840"/>
      <c r="DP144" s="2"/>
      <c r="DQ144" s="840"/>
      <c r="DR144" s="840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0"/>
      <c r="DJ145" s="840"/>
      <c r="DK145" s="840"/>
      <c r="DL145" s="840"/>
      <c r="DM145" s="840"/>
      <c r="DN145" s="840"/>
      <c r="DO145" s="840"/>
      <c r="DP145" s="2"/>
      <c r="DQ145" s="840"/>
      <c r="DR145" s="840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0"/>
      <c r="DJ146" s="840"/>
      <c r="DK146" s="840"/>
      <c r="DL146" s="840"/>
      <c r="DM146" s="840"/>
      <c r="DN146" s="840"/>
      <c r="DO146" s="840"/>
      <c r="DP146" s="2"/>
      <c r="DQ146" s="840"/>
      <c r="DR146" s="840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0"/>
      <c r="DJ147" s="840"/>
      <c r="DK147" s="840"/>
      <c r="DL147" s="840"/>
      <c r="DM147" s="840"/>
      <c r="DN147" s="840"/>
      <c r="DO147" s="840"/>
      <c r="DP147" s="2"/>
      <c r="DQ147" s="840"/>
      <c r="DR147" s="840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0"/>
      <c r="DJ148" s="840"/>
      <c r="DK148" s="840"/>
      <c r="DL148" s="840"/>
      <c r="DM148" s="840"/>
      <c r="DN148" s="840"/>
      <c r="DO148" s="840"/>
      <c r="DP148" s="2"/>
      <c r="DQ148" s="840"/>
      <c r="DR148" s="840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0"/>
      <c r="DJ149" s="840"/>
      <c r="DK149" s="840"/>
      <c r="DL149" s="840"/>
      <c r="DM149" s="840"/>
      <c r="DN149" s="840"/>
      <c r="DO149" s="840"/>
      <c r="DP149" s="2"/>
      <c r="DQ149" s="840"/>
      <c r="DR149" s="840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0"/>
      <c r="DJ150" s="840"/>
      <c r="DK150" s="840"/>
      <c r="DL150" s="840"/>
      <c r="DM150" s="840"/>
      <c r="DN150" s="840"/>
      <c r="DO150" s="840"/>
      <c r="DP150" s="2"/>
      <c r="DQ150" s="840"/>
      <c r="DR150" s="840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0"/>
      <c r="DJ151" s="840"/>
      <c r="DK151" s="840"/>
      <c r="DL151" s="840"/>
      <c r="DM151" s="840"/>
      <c r="DN151" s="840"/>
      <c r="DO151" s="840"/>
      <c r="DP151" s="2"/>
      <c r="DQ151" s="840"/>
      <c r="DR151" s="840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0"/>
      <c r="DJ152" s="840"/>
      <c r="DK152" s="840"/>
      <c r="DL152" s="840"/>
      <c r="DM152" s="840"/>
      <c r="DN152" s="840"/>
      <c r="DO152" s="840"/>
      <c r="DP152" s="2"/>
      <c r="DQ152" s="840"/>
      <c r="DR152" s="840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0"/>
      <c r="DJ153" s="840"/>
      <c r="DK153" s="840"/>
      <c r="DL153" s="840"/>
      <c r="DM153" s="840"/>
      <c r="DN153" s="840"/>
      <c r="DO153" s="840"/>
      <c r="DP153" s="2"/>
      <c r="DQ153" s="840"/>
      <c r="DR153" s="840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0"/>
      <c r="DJ154" s="840"/>
      <c r="DK154" s="840"/>
      <c r="DL154" s="840"/>
      <c r="DM154" s="840"/>
      <c r="DN154" s="840"/>
      <c r="DO154" s="840"/>
      <c r="DP154" s="2"/>
      <c r="DQ154" s="840"/>
      <c r="DR154" s="840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0"/>
      <c r="DJ155" s="840"/>
      <c r="DK155" s="840"/>
      <c r="DL155" s="840"/>
      <c r="DM155" s="840"/>
      <c r="DN155" s="840"/>
      <c r="DO155" s="840"/>
      <c r="DP155" s="2"/>
      <c r="DQ155" s="840"/>
      <c r="DR155" s="840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0"/>
      <c r="DJ156" s="840"/>
      <c r="DK156" s="840"/>
      <c r="DL156" s="840"/>
      <c r="DM156" s="840"/>
      <c r="DN156" s="840"/>
      <c r="DO156" s="840"/>
      <c r="DP156" s="2"/>
      <c r="DQ156" s="840"/>
      <c r="DR156" s="840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  <c r="DO157" s="840"/>
      <c r="DP157" s="2"/>
      <c r="DQ157" s="840"/>
      <c r="DR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  <c r="DO158" s="840"/>
      <c r="DP158" s="2"/>
      <c r="DQ158" s="840"/>
      <c r="DR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840"/>
      <c r="DP159" s="2"/>
      <c r="DQ159" s="840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840"/>
      <c r="DP160" s="2"/>
      <c r="DQ160" s="840"/>
      <c r="DR160" s="840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  <c r="DO161" s="840"/>
      <c r="DP161" s="2"/>
      <c r="DQ161" s="840"/>
      <c r="DR161" s="840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  <c r="DO162" s="840"/>
      <c r="DP162" s="2"/>
      <c r="DQ162" s="840"/>
      <c r="DR162" s="840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0"/>
      <c r="DJ163" s="840"/>
      <c r="DK163" s="840"/>
      <c r="DL163" s="840"/>
      <c r="DM163" s="840"/>
      <c r="DN163" s="840"/>
      <c r="DO163" s="840"/>
      <c r="DP163" s="2"/>
      <c r="DQ163" s="840"/>
      <c r="DR163" s="840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0"/>
      <c r="DJ164" s="840"/>
      <c r="DK164" s="840"/>
      <c r="DL164" s="840"/>
      <c r="DM164" s="840"/>
      <c r="DN164" s="840"/>
      <c r="DO164" s="840"/>
      <c r="DP164" s="2"/>
      <c r="DQ164" s="840"/>
      <c r="DR164" s="840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0"/>
      <c r="DJ165" s="840"/>
      <c r="DK165" s="840"/>
      <c r="DL165" s="840"/>
      <c r="DM165" s="840"/>
      <c r="DN165" s="840"/>
      <c r="DO165" s="840"/>
      <c r="DP165" s="2"/>
      <c r="DQ165" s="840"/>
      <c r="DR165" s="840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0"/>
      <c r="DJ166" s="840"/>
      <c r="DK166" s="840"/>
      <c r="DL166" s="840"/>
      <c r="DM166" s="840"/>
      <c r="DN166" s="840"/>
      <c r="DO166" s="840"/>
      <c r="DP166" s="2"/>
      <c r="DQ166" s="840"/>
      <c r="DR166" s="840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0"/>
      <c r="DJ167" s="840"/>
      <c r="DK167" s="840"/>
      <c r="DL167" s="840"/>
      <c r="DM167" s="840"/>
      <c r="DN167" s="840"/>
      <c r="DO167" s="840"/>
      <c r="DP167" s="2"/>
      <c r="DQ167" s="840"/>
      <c r="DR167" s="840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0"/>
      <c r="DJ168" s="840"/>
      <c r="DK168" s="840"/>
      <c r="DL168" s="840"/>
      <c r="DM168" s="840"/>
      <c r="DN168" s="840"/>
      <c r="DO168" s="840"/>
      <c r="DP168" s="2"/>
      <c r="DQ168" s="840"/>
      <c r="DR168" s="840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0"/>
      <c r="DJ169" s="840"/>
      <c r="DK169" s="840"/>
      <c r="DL169" s="840"/>
      <c r="DM169" s="840"/>
      <c r="DN169" s="840"/>
      <c r="DO169" s="840"/>
      <c r="DP169" s="2"/>
      <c r="DQ169" s="840"/>
      <c r="DR169" s="840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  <c r="DO170" s="840"/>
      <c r="DP170" s="2"/>
      <c r="DQ170" s="840"/>
      <c r="DR170" s="840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  <c r="DO171" s="840"/>
      <c r="DP171" s="2"/>
      <c r="DQ171" s="840"/>
      <c r="DR171" s="840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0"/>
      <c r="DJ172" s="840"/>
      <c r="DK172" s="840"/>
      <c r="DL172" s="840"/>
      <c r="DM172" s="840"/>
      <c r="DN172" s="840"/>
      <c r="DO172" s="840"/>
      <c r="DP172" s="2"/>
      <c r="DQ172" s="840"/>
      <c r="DR172" s="840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  <c r="DO173" s="840"/>
      <c r="DP173" s="2"/>
      <c r="DQ173" s="840"/>
      <c r="DR173" s="840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  <c r="DO174" s="840"/>
      <c r="DP174" s="2"/>
      <c r="DQ174" s="840"/>
      <c r="DR174" s="840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0"/>
      <c r="DJ175" s="840"/>
      <c r="DK175" s="840"/>
      <c r="DL175" s="840"/>
      <c r="DM175" s="840"/>
      <c r="DN175" s="840"/>
      <c r="DO175" s="840"/>
      <c r="DP175" s="2"/>
      <c r="DQ175" s="840"/>
      <c r="DR175" s="840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0"/>
      <c r="DJ176" s="840"/>
      <c r="DK176" s="840"/>
      <c r="DL176" s="840"/>
      <c r="DM176" s="840"/>
      <c r="DN176" s="840"/>
      <c r="DO176" s="840"/>
      <c r="DP176" s="2"/>
      <c r="DQ176" s="840"/>
      <c r="DR176" s="840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0"/>
      <c r="DJ177" s="840"/>
      <c r="DK177" s="840"/>
      <c r="DL177" s="840"/>
      <c r="DM177" s="840"/>
      <c r="DN177" s="840"/>
      <c r="DO177" s="840"/>
      <c r="DP177" s="2"/>
      <c r="DQ177" s="840"/>
      <c r="DR177" s="840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0"/>
      <c r="DJ178" s="840"/>
      <c r="DK178" s="840"/>
      <c r="DL178" s="840"/>
      <c r="DM178" s="840"/>
      <c r="DN178" s="840"/>
      <c r="DO178" s="840"/>
      <c r="DP178" s="2"/>
      <c r="DQ178" s="840"/>
      <c r="DR178" s="840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0"/>
      <c r="DJ179" s="840"/>
      <c r="DK179" s="840"/>
      <c r="DL179" s="840"/>
      <c r="DM179" s="840"/>
      <c r="DN179" s="840"/>
      <c r="DO179" s="840"/>
      <c r="DP179" s="2"/>
      <c r="DQ179" s="840"/>
      <c r="DR179" s="840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0"/>
      <c r="DJ180" s="840"/>
      <c r="DK180" s="840"/>
      <c r="DL180" s="840"/>
      <c r="DM180" s="840"/>
      <c r="DN180" s="840"/>
      <c r="DO180" s="840"/>
      <c r="DP180" s="2"/>
      <c r="DQ180" s="840"/>
      <c r="DR180" s="840"/>
    </row>
    <row r="181" spans="3:12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1"/>
      <c r="DH181" s="761"/>
      <c r="DI181" s="840"/>
      <c r="DJ181" s="840"/>
      <c r="DK181" s="840"/>
      <c r="DL181" s="840"/>
      <c r="DM181" s="840"/>
      <c r="DN181" s="840"/>
      <c r="DO181" s="840"/>
      <c r="DP181" s="2"/>
      <c r="DQ181" s="840"/>
      <c r="DR181" s="840"/>
    </row>
    <row r="182" spans="3:12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1"/>
      <c r="DH182" s="761"/>
      <c r="DI182" s="840"/>
      <c r="DJ182" s="840"/>
      <c r="DK182" s="840"/>
      <c r="DL182" s="840"/>
      <c r="DM182" s="840"/>
      <c r="DN182" s="840"/>
      <c r="DO182" s="840"/>
      <c r="DP182" s="2"/>
      <c r="DQ182" s="840"/>
      <c r="DR182" s="840"/>
    </row>
    <row r="183" spans="3:12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1"/>
      <c r="DH183" s="761"/>
      <c r="DI183" s="840"/>
      <c r="DJ183" s="840"/>
      <c r="DK183" s="840"/>
      <c r="DL183" s="840"/>
      <c r="DM183" s="840"/>
      <c r="DN183" s="840"/>
      <c r="DO183" s="840"/>
      <c r="DP183" s="2"/>
      <c r="DQ183" s="840"/>
      <c r="DR183" s="840"/>
    </row>
    <row r="184" spans="3:12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1"/>
      <c r="DH184" s="761"/>
      <c r="DI184" s="840"/>
      <c r="DJ184" s="840"/>
      <c r="DK184" s="840"/>
      <c r="DL184" s="840"/>
      <c r="DM184" s="840"/>
      <c r="DN184" s="840"/>
      <c r="DO184" s="840"/>
      <c r="DP184" s="2"/>
      <c r="DQ184" s="840"/>
      <c r="DR184" s="840"/>
    </row>
    <row r="185" spans="3:12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1"/>
      <c r="DH185" s="761"/>
      <c r="DI185" s="840"/>
      <c r="DJ185" s="840"/>
      <c r="DK185" s="840"/>
      <c r="DL185" s="840"/>
      <c r="DM185" s="840"/>
      <c r="DN185" s="840"/>
      <c r="DO185" s="840"/>
      <c r="DP185" s="2"/>
      <c r="DQ185" s="840"/>
      <c r="DR185" s="840"/>
    </row>
    <row r="186" spans="3:12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1"/>
      <c r="DH186" s="761"/>
      <c r="DI186" s="840"/>
      <c r="DJ186" s="840"/>
      <c r="DK186" s="840"/>
      <c r="DL186" s="840"/>
      <c r="DM186" s="840"/>
      <c r="DN186" s="840"/>
      <c r="DO186" s="840"/>
      <c r="DP186" s="2"/>
      <c r="DQ186" s="840"/>
      <c r="DR186" s="840"/>
    </row>
    <row r="187" spans="3:12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1"/>
      <c r="DH187" s="761"/>
      <c r="DI187" s="840"/>
      <c r="DJ187" s="840"/>
      <c r="DK187" s="840"/>
      <c r="DL187" s="840"/>
      <c r="DM187" s="840"/>
      <c r="DN187" s="840"/>
      <c r="DO187" s="840"/>
      <c r="DP187" s="2"/>
      <c r="DQ187" s="840"/>
      <c r="DR187" s="840"/>
    </row>
    <row r="188" spans="3:12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1"/>
      <c r="DH188" s="761"/>
      <c r="DI188" s="840"/>
      <c r="DJ188" s="840"/>
      <c r="DK188" s="840"/>
      <c r="DL188" s="840"/>
      <c r="DM188" s="840"/>
      <c r="DN188" s="840"/>
      <c r="DO188" s="840"/>
      <c r="DP188" s="2"/>
      <c r="DQ188" s="840"/>
      <c r="DR188" s="840"/>
    </row>
  </sheetData>
  <mergeCells count="116">
    <mergeCell ref="U3:U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V3:V4"/>
    <mergeCell ref="W3:W4"/>
    <mergeCell ref="Z3:Z4"/>
    <mergeCell ref="DS3:DT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M3:DM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DL3:DL4"/>
    <mergeCell ref="DN3:DR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A3:DA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B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5" customWidth="1"/>
    <col min="112" max="112" width="8.140625" style="760" customWidth="1"/>
    <col min="113" max="119" width="8" style="839" customWidth="1"/>
    <col min="120" max="120" width="8.42578125" bestFit="1" customWidth="1"/>
    <col min="121" max="122" width="8.42578125" style="839" customWidth="1"/>
    <col min="123" max="132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921"/>
      <c r="DP1" s="8"/>
      <c r="DQ1" s="921"/>
      <c r="DR1" s="921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6"/>
      <c r="DH2" s="786"/>
      <c r="DI2" s="841"/>
      <c r="DJ2" s="921"/>
      <c r="DK2" s="921"/>
      <c r="DL2" s="921"/>
      <c r="DM2" s="921"/>
      <c r="DN2" s="921"/>
      <c r="DO2" s="921"/>
      <c r="DP2" s="8"/>
      <c r="DQ2" s="921"/>
      <c r="DR2" s="921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s="149" customFormat="1" ht="13.5" customHeight="1" thickBot="1" x14ac:dyDescent="0.25">
      <c r="C3" s="150"/>
      <c r="D3" s="1074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34" t="s">
        <v>237</v>
      </c>
      <c r="DI3" s="1034" t="s">
        <v>249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60" t="str">
        <f>+entero!DM3</f>
        <v>Semana 1°</v>
      </c>
      <c r="DN3" s="1062" t="str">
        <f>+entero!DN3</f>
        <v>Semana 2°</v>
      </c>
      <c r="DO3" s="1063"/>
      <c r="DP3" s="1063"/>
      <c r="DQ3" s="1063"/>
      <c r="DR3" s="1064"/>
      <c r="DS3" s="1067" t="s">
        <v>254</v>
      </c>
      <c r="DT3" s="1068"/>
      <c r="DU3" s="172"/>
      <c r="DV3" s="172"/>
      <c r="DW3" s="172"/>
      <c r="DX3" s="172"/>
      <c r="DY3" s="172"/>
      <c r="DZ3" s="172"/>
      <c r="EA3" s="172"/>
      <c r="EB3" s="172"/>
    </row>
    <row r="4" spans="1:132" s="149" customFormat="1" ht="28.5" customHeight="1" thickBot="1" x14ac:dyDescent="0.25">
      <c r="C4" s="151"/>
      <c r="D4" s="1075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35"/>
      <c r="DI4" s="1035"/>
      <c r="DJ4" s="1035"/>
      <c r="DK4" s="1035"/>
      <c r="DL4" s="1035"/>
      <c r="DM4" s="1061"/>
      <c r="DN4" s="890">
        <f>+entero!DN4</f>
        <v>43199</v>
      </c>
      <c r="DO4" s="891">
        <f>+entero!DO4</f>
        <v>43200</v>
      </c>
      <c r="DP4" s="891">
        <f>+entero!DP4</f>
        <v>43201</v>
      </c>
      <c r="DQ4" s="891">
        <f>+entero!DQ4</f>
        <v>43202</v>
      </c>
      <c r="DR4" s="891">
        <f>+entero!DR4</f>
        <v>43203</v>
      </c>
      <c r="DS4" s="958" t="s">
        <v>248</v>
      </c>
      <c r="DT4" s="963" t="s">
        <v>184</v>
      </c>
      <c r="DU4" s="172"/>
      <c r="DV4" s="172"/>
      <c r="DW4" s="172"/>
      <c r="DX4" s="172"/>
      <c r="DY4" s="172"/>
      <c r="DZ4" s="172"/>
      <c r="EA4" s="172"/>
      <c r="EB4" s="172"/>
    </row>
    <row r="5" spans="1:13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5"/>
      <c r="DH5" s="775"/>
      <c r="DI5" s="864">
        <v>7.5</v>
      </c>
      <c r="DJ5" s="864">
        <v>7.5</v>
      </c>
      <c r="DK5" s="864">
        <v>7.5</v>
      </c>
      <c r="DL5" s="864">
        <v>7.5</v>
      </c>
      <c r="DM5" s="864">
        <v>7.5</v>
      </c>
      <c r="DN5" s="909">
        <v>7.5</v>
      </c>
      <c r="DO5" s="959">
        <v>7.5</v>
      </c>
      <c r="DP5" s="959">
        <v>7.5</v>
      </c>
      <c r="DQ5" s="959">
        <v>7.5</v>
      </c>
      <c r="DR5" s="959">
        <v>7.5</v>
      </c>
      <c r="DS5" s="909">
        <v>7.5</v>
      </c>
      <c r="DT5" s="968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2">
        <f>+entero!DG88</f>
        <v>6.96</v>
      </c>
      <c r="DH6" s="772">
        <f>+entero!DH88</f>
        <v>6.96</v>
      </c>
      <c r="DI6" s="772">
        <f>+entero!DI88</f>
        <v>6.96</v>
      </c>
      <c r="DJ6" s="772">
        <f>+entero!DJ88</f>
        <v>6.96</v>
      </c>
      <c r="DK6" s="772">
        <f>+entero!DK88</f>
        <v>6.96</v>
      </c>
      <c r="DL6" s="772">
        <f>+entero!DL88</f>
        <v>6.96</v>
      </c>
      <c r="DM6" s="772">
        <f>+entero!DM88</f>
        <v>6.96</v>
      </c>
      <c r="DN6" s="910">
        <f>+entero!DN88</f>
        <v>6.96</v>
      </c>
      <c r="DO6" s="960">
        <f>+entero!DO88</f>
        <v>6.96</v>
      </c>
      <c r="DP6" s="960">
        <f>+entero!DP88</f>
        <v>6.96</v>
      </c>
      <c r="DQ6" s="960">
        <f>+entero!DQ88</f>
        <v>6.96</v>
      </c>
      <c r="DR6" s="960">
        <f>+entero!DR88</f>
        <v>6.96</v>
      </c>
      <c r="DS6" s="910">
        <f>+entero!DS88</f>
        <v>0</v>
      </c>
      <c r="DT6" s="961">
        <f>+entero!DT88</f>
        <v>0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2">
        <f>+entero!DG89</f>
        <v>6.86</v>
      </c>
      <c r="DH7" s="772">
        <f>+entero!DH89</f>
        <v>6.86</v>
      </c>
      <c r="DI7" s="772">
        <f>+entero!DI89</f>
        <v>6.86</v>
      </c>
      <c r="DJ7" s="772">
        <f>+entero!DJ89</f>
        <v>6.86</v>
      </c>
      <c r="DK7" s="772">
        <f>+entero!DK89</f>
        <v>6.86</v>
      </c>
      <c r="DL7" s="772">
        <f>+entero!DL89</f>
        <v>6.86</v>
      </c>
      <c r="DM7" s="772">
        <f>+entero!DM89</f>
        <v>6.86</v>
      </c>
      <c r="DN7" s="910">
        <f>+entero!DN89</f>
        <v>6.86</v>
      </c>
      <c r="DO7" s="960">
        <f>+entero!DO89</f>
        <v>6.86</v>
      </c>
      <c r="DP7" s="960">
        <f>+entero!DP89</f>
        <v>6.86</v>
      </c>
      <c r="DQ7" s="960">
        <f>+entero!DQ89</f>
        <v>6.86</v>
      </c>
      <c r="DR7" s="960">
        <f>+entero!DR89</f>
        <v>6.86</v>
      </c>
      <c r="DS7" s="910">
        <f>+entero!DS89</f>
        <v>0</v>
      </c>
      <c r="DT7" s="961">
        <f>+entero!DT89</f>
        <v>0</v>
      </c>
      <c r="DU7" s="166"/>
      <c r="DV7" s="166"/>
      <c r="DW7" s="166"/>
      <c r="DX7" s="166"/>
      <c r="DY7" s="166"/>
      <c r="DZ7" s="166"/>
      <c r="EA7" s="166"/>
      <c r="EB7" s="166"/>
    </row>
    <row r="8" spans="1:132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6">
        <f>+entero!DG90</f>
        <v>6.9700874105103772</v>
      </c>
      <c r="DH8" s="776">
        <f>+entero!DH90</f>
        <v>6.9795989885282026</v>
      </c>
      <c r="DI8" s="776">
        <f>+entero!DI90</f>
        <v>6.9309922951728309</v>
      </c>
      <c r="DJ8" s="776">
        <f>+entero!DJ90</f>
        <v>6.9608844582499874</v>
      </c>
      <c r="DK8" s="776">
        <f>+entero!DK90</f>
        <v>6.9570535539722602</v>
      </c>
      <c r="DL8" s="776">
        <f>+entero!DL90</f>
        <v>6.9414416815121101</v>
      </c>
      <c r="DM8" s="776">
        <f>+entero!DM90</f>
        <v>6.9694660524529803</v>
      </c>
      <c r="DN8" s="863">
        <f>+entero!DN90</f>
        <v>6.9577104742306517</v>
      </c>
      <c r="DO8" s="469">
        <f>+entero!DO90</f>
        <v>6.9721642214942943</v>
      </c>
      <c r="DP8" s="469">
        <f>+entero!DP90</f>
        <v>6.9689637876953157</v>
      </c>
      <c r="DQ8" s="469">
        <f>+entero!DQ90</f>
        <v>6.9619978308802839</v>
      </c>
      <c r="DR8" s="469">
        <f>+entero!DR90</f>
        <v>6.9696334463700715</v>
      </c>
      <c r="DS8" s="863">
        <f>+entero!DS90</f>
        <v>1.6739391709119644E-4</v>
      </c>
      <c r="DT8" s="962">
        <f>+entero!DT90</f>
        <v>2.4018183865326392E-3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6">
        <f>+entero!DG91</f>
        <v>63.703309847393342</v>
      </c>
      <c r="DH9" s="776">
        <f>+entero!DH91</f>
        <v>64.644184996083496</v>
      </c>
      <c r="DI9" s="776">
        <f>+entero!DI91</f>
        <v>64.62075164598005</v>
      </c>
      <c r="DJ9" s="776">
        <f>+entero!DJ91</f>
        <v>66.055557693106181</v>
      </c>
      <c r="DK9" s="776">
        <f>+entero!DK91</f>
        <v>65.490085900401382</v>
      </c>
      <c r="DL9" s="776">
        <f>+entero!DL91</f>
        <v>65.66101840035158</v>
      </c>
      <c r="DM9" s="776">
        <f>+entero!DM91</f>
        <v>0</v>
      </c>
      <c r="DN9" s="851"/>
      <c r="DO9" s="271"/>
      <c r="DP9" s="271"/>
      <c r="DQ9" s="271"/>
      <c r="DR9" s="271"/>
      <c r="DS9" s="851"/>
      <c r="DT9" s="842"/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2">
        <f>+entero!DG92</f>
        <v>2.2259799999999998</v>
      </c>
      <c r="DH10" s="772">
        <f>+entero!DH92</f>
        <v>2.2317800000000001</v>
      </c>
      <c r="DI10" s="772">
        <f>+entero!DI92</f>
        <v>2.2366199999999998</v>
      </c>
      <c r="DJ10" s="772">
        <f>+entero!DJ92</f>
        <v>2.2418999999999998</v>
      </c>
      <c r="DK10" s="772">
        <f>+entero!DK92</f>
        <v>2.2471199999999998</v>
      </c>
      <c r="DL10" s="772">
        <f>+entero!DL92</f>
        <v>2.2520500000000001</v>
      </c>
      <c r="DM10" s="772">
        <f>+entero!DM92</f>
        <v>2.2534700000000001</v>
      </c>
      <c r="DN10" s="910">
        <f>+entero!DN92</f>
        <v>2.2540100000000001</v>
      </c>
      <c r="DO10" s="960">
        <f>+entero!DO92</f>
        <v>2.2541899999999999</v>
      </c>
      <c r="DP10" s="960">
        <f>+entero!DP92</f>
        <v>2.2543600000000001</v>
      </c>
      <c r="DQ10" s="960">
        <f>+entero!DQ92</f>
        <v>2.2545299999999999</v>
      </c>
      <c r="DR10" s="960">
        <f>+entero!DR92</f>
        <v>2.2547000000000001</v>
      </c>
      <c r="DS10" s="910">
        <f>+entero!DS92</f>
        <v>1.2300000000000644E-3</v>
      </c>
      <c r="DT10" s="961">
        <f>+entero!DT92</f>
        <v>5.4582488340204627E-2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0</v>
      </c>
      <c r="DN11" s="851"/>
      <c r="DO11" s="271"/>
      <c r="DP11" s="271"/>
      <c r="DQ11" s="271"/>
      <c r="DR11" s="271"/>
      <c r="DS11" s="851"/>
      <c r="DT11" s="842"/>
      <c r="DU11" s="166"/>
      <c r="DV11" s="166"/>
      <c r="DW11" s="166"/>
      <c r="DX11" s="166"/>
      <c r="DY11" s="166"/>
      <c r="DZ11" s="166"/>
      <c r="EA11" s="166"/>
      <c r="EB11" s="166"/>
    </row>
    <row r="12" spans="1:13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2"/>
      <c r="DH12" s="76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2"/>
      <c r="DH13" s="76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2"/>
      <c r="DH14" s="76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2"/>
      <c r="DH15" s="76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2"/>
      <c r="DH16" s="76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4"/>
      <c r="DH17" s="764"/>
      <c r="DI17" s="764"/>
      <c r="DJ17" s="764"/>
      <c r="DK17" s="764"/>
      <c r="DL17" s="764"/>
      <c r="DM17" s="764"/>
      <c r="DN17" s="764"/>
      <c r="DO17" s="764"/>
      <c r="DP17" s="27"/>
      <c r="DQ17" s="27"/>
      <c r="DR17" s="27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4"/>
      <c r="DH18" s="764"/>
      <c r="DI18" s="764"/>
      <c r="DJ18" s="764"/>
      <c r="DK18" s="764"/>
      <c r="DL18" s="764"/>
      <c r="DM18" s="764"/>
      <c r="DN18" s="764"/>
      <c r="DO18" s="764"/>
      <c r="DP18" s="27"/>
      <c r="DQ18" s="27"/>
      <c r="DR18" s="27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4"/>
      <c r="DH19" s="764"/>
      <c r="DI19" s="764"/>
      <c r="DJ19" s="764"/>
      <c r="DK19" s="764"/>
      <c r="DL19" s="764"/>
      <c r="DM19" s="764"/>
      <c r="DN19" s="764"/>
      <c r="DO19" s="764"/>
      <c r="DP19" s="27"/>
      <c r="DQ19" s="27"/>
      <c r="DR19" s="27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781"/>
      <c r="DP20" s="168"/>
      <c r="DQ20" s="781"/>
      <c r="DR20" s="781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781"/>
      <c r="DP21" s="168"/>
      <c r="DQ21" s="781"/>
      <c r="DR21" s="781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781"/>
      <c r="DP22" s="168"/>
      <c r="DQ22" s="781"/>
      <c r="DR22" s="781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781"/>
      <c r="DP23" s="168"/>
      <c r="DQ23" s="781"/>
      <c r="DR23" s="781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781"/>
      <c r="DP24" s="168"/>
      <c r="DQ24" s="781"/>
      <c r="DR24" s="781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781"/>
      <c r="DP25" s="168"/>
      <c r="DQ25" s="781"/>
      <c r="DR25" s="781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781"/>
      <c r="DP26" s="168"/>
      <c r="DQ26" s="781"/>
      <c r="DR26" s="781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781"/>
      <c r="DP27" s="168"/>
      <c r="DQ27" s="781"/>
      <c r="DR27" s="781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168"/>
      <c r="DQ28" s="781"/>
      <c r="DR28" s="781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168"/>
      <c r="DQ29" s="781"/>
      <c r="DR29" s="781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168"/>
      <c r="DQ30" s="781"/>
      <c r="DR30" s="781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8"/>
      <c r="DQ31" s="781"/>
      <c r="DR31" s="781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8"/>
      <c r="DQ32" s="781"/>
      <c r="DR32" s="781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8"/>
      <c r="DQ33" s="781"/>
      <c r="DR33" s="781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8"/>
      <c r="DQ34" s="781"/>
      <c r="DR34" s="781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8"/>
      <c r="DQ35" s="781"/>
      <c r="DR35" s="781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781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780"/>
      <c r="DP66" s="167"/>
      <c r="DQ66" s="780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780"/>
      <c r="DP67" s="167"/>
      <c r="DQ67" s="780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780"/>
      <c r="DP68" s="167"/>
      <c r="DQ68" s="780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780"/>
      <c r="DP69" s="167"/>
      <c r="DQ69" s="780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780"/>
      <c r="DP70" s="167"/>
      <c r="DQ70" s="780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780"/>
      <c r="DP71" s="167"/>
      <c r="DQ71" s="780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780"/>
      <c r="DP72" s="167"/>
      <c r="DQ72" s="780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780"/>
      <c r="DP73" s="167"/>
      <c r="DQ73" s="780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0"/>
      <c r="DH74" s="780"/>
      <c r="DI74" s="780"/>
      <c r="DJ74" s="780"/>
      <c r="DK74" s="780"/>
      <c r="DL74" s="780"/>
      <c r="DM74" s="780"/>
      <c r="DN74" s="780"/>
      <c r="DO74" s="780"/>
      <c r="DP74" s="167"/>
      <c r="DQ74" s="780"/>
      <c r="DR74" s="780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780"/>
      <c r="DP75" s="167"/>
      <c r="DQ75" s="780"/>
      <c r="DR75" s="780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782"/>
      <c r="DP76" s="170"/>
      <c r="DQ76" s="782"/>
      <c r="DR76" s="782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782"/>
      <c r="DP77" s="170"/>
      <c r="DQ77" s="782"/>
      <c r="DR77" s="782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782"/>
      <c r="DP78" s="170"/>
      <c r="DQ78" s="782"/>
      <c r="DR78" s="782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782"/>
      <c r="DP79" s="170"/>
      <c r="DQ79" s="782"/>
      <c r="DR79" s="782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782"/>
      <c r="DP80" s="170"/>
      <c r="DQ80" s="782"/>
      <c r="DR80" s="782"/>
    </row>
    <row r="81" spans="3:12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782"/>
      <c r="DP81" s="170"/>
      <c r="DQ81" s="782"/>
      <c r="DR81" s="782"/>
    </row>
    <row r="82" spans="3:12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782"/>
      <c r="DP82" s="170"/>
      <c r="DQ82" s="782"/>
      <c r="DR82" s="782"/>
    </row>
    <row r="83" spans="3:12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782"/>
      <c r="DP83" s="170"/>
      <c r="DQ83" s="782"/>
      <c r="DR83" s="782"/>
    </row>
    <row r="84" spans="3:12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782"/>
      <c r="DP84" s="170"/>
      <c r="DQ84" s="782"/>
      <c r="DR84" s="782"/>
    </row>
    <row r="85" spans="3:12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170"/>
      <c r="DQ85" s="782"/>
      <c r="DR85" s="782"/>
    </row>
    <row r="86" spans="3:12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170"/>
      <c r="DQ86" s="782"/>
      <c r="DR86" s="782"/>
    </row>
    <row r="87" spans="3:12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170"/>
      <c r="DQ87" s="782"/>
      <c r="DR87" s="782"/>
    </row>
    <row r="88" spans="3:12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170"/>
      <c r="DQ88" s="782"/>
      <c r="DR88" s="782"/>
    </row>
    <row r="89" spans="3:12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170"/>
      <c r="DQ89" s="782"/>
      <c r="DR89" s="782"/>
    </row>
    <row r="90" spans="3:12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170"/>
      <c r="DQ90" s="782"/>
      <c r="DR90" s="782"/>
    </row>
    <row r="91" spans="3:12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170"/>
      <c r="DQ91" s="782"/>
      <c r="DR91" s="782"/>
    </row>
    <row r="92" spans="3:12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170"/>
      <c r="DQ92" s="782"/>
      <c r="DR92" s="782"/>
    </row>
    <row r="93" spans="3:12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  <c r="DR93" s="782"/>
    </row>
    <row r="94" spans="3:12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  <c r="DR94" s="782"/>
    </row>
    <row r="95" spans="3:12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  <c r="DR95" s="782"/>
    </row>
    <row r="96" spans="3:12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  <c r="DR101" s="782"/>
    </row>
    <row r="102" spans="3:12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1"/>
      <c r="DH102" s="761"/>
      <c r="DI102" s="840"/>
      <c r="DJ102" s="840"/>
      <c r="DK102" s="840"/>
      <c r="DL102" s="840"/>
      <c r="DM102" s="840"/>
      <c r="DN102" s="840"/>
      <c r="DO102" s="840"/>
      <c r="DP102" s="2"/>
      <c r="DQ102" s="840"/>
      <c r="DR102" s="840"/>
    </row>
    <row r="103" spans="3:12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1"/>
      <c r="DH103" s="761"/>
      <c r="DI103" s="840"/>
      <c r="DJ103" s="840"/>
      <c r="DK103" s="840"/>
      <c r="DL103" s="840"/>
      <c r="DM103" s="840"/>
      <c r="DN103" s="840"/>
      <c r="DO103" s="840"/>
      <c r="DP103" s="2"/>
      <c r="DQ103" s="840"/>
      <c r="DR103" s="840"/>
    </row>
    <row r="104" spans="3:12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1"/>
      <c r="DH104" s="761"/>
      <c r="DI104" s="840"/>
      <c r="DJ104" s="840"/>
      <c r="DK104" s="840"/>
      <c r="DL104" s="840"/>
      <c r="DM104" s="840"/>
      <c r="DN104" s="840"/>
      <c r="DO104" s="840"/>
      <c r="DP104" s="2"/>
      <c r="DQ104" s="840"/>
      <c r="DR104" s="840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0"/>
      <c r="DJ105" s="840"/>
      <c r="DK105" s="840"/>
      <c r="DL105" s="840"/>
      <c r="DM105" s="840"/>
      <c r="DN105" s="840"/>
      <c r="DO105" s="840"/>
      <c r="DP105" s="2"/>
      <c r="DQ105" s="840"/>
      <c r="DR105" s="840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0"/>
      <c r="DJ106" s="840"/>
      <c r="DK106" s="840"/>
      <c r="DL106" s="840"/>
      <c r="DM106" s="840"/>
      <c r="DN106" s="840"/>
      <c r="DO106" s="840"/>
      <c r="DP106" s="2"/>
      <c r="DQ106" s="840"/>
      <c r="DR106" s="840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0"/>
      <c r="DJ107" s="840"/>
      <c r="DK107" s="840"/>
      <c r="DL107" s="840"/>
      <c r="DM107" s="840"/>
      <c r="DN107" s="840"/>
      <c r="DO107" s="840"/>
      <c r="DP107" s="2"/>
      <c r="DQ107" s="840"/>
      <c r="DR107" s="840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0"/>
      <c r="DJ108" s="840"/>
      <c r="DK108" s="840"/>
      <c r="DL108" s="840"/>
      <c r="DM108" s="840"/>
      <c r="DN108" s="840"/>
      <c r="DO108" s="840"/>
      <c r="DP108" s="2"/>
      <c r="DQ108" s="840"/>
      <c r="DR108" s="840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0"/>
      <c r="DJ109" s="840"/>
      <c r="DK109" s="840"/>
      <c r="DL109" s="840"/>
      <c r="DM109" s="840"/>
      <c r="DN109" s="840"/>
      <c r="DO109" s="840"/>
      <c r="DP109" s="2"/>
      <c r="DQ109" s="840"/>
      <c r="DR109" s="840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0"/>
      <c r="DJ110" s="840"/>
      <c r="DK110" s="840"/>
      <c r="DL110" s="840"/>
      <c r="DM110" s="840"/>
      <c r="DN110" s="840"/>
      <c r="DO110" s="840"/>
      <c r="DP110" s="2"/>
      <c r="DQ110" s="840"/>
      <c r="DR110" s="840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0"/>
      <c r="DJ111" s="840"/>
      <c r="DK111" s="840"/>
      <c r="DL111" s="840"/>
      <c r="DM111" s="840"/>
      <c r="DN111" s="840"/>
      <c r="DO111" s="840"/>
      <c r="DP111" s="2"/>
      <c r="DQ111" s="840"/>
      <c r="DR111" s="840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0"/>
      <c r="DJ112" s="840"/>
      <c r="DK112" s="840"/>
      <c r="DL112" s="840"/>
      <c r="DM112" s="840"/>
      <c r="DN112" s="840"/>
      <c r="DO112" s="840"/>
      <c r="DP112" s="2"/>
      <c r="DQ112" s="840"/>
      <c r="DR112" s="840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0"/>
      <c r="DJ113" s="840"/>
      <c r="DK113" s="840"/>
      <c r="DL113" s="840"/>
      <c r="DM113" s="840"/>
      <c r="DN113" s="840"/>
      <c r="DO113" s="840"/>
      <c r="DP113" s="2"/>
      <c r="DQ113" s="840"/>
      <c r="DR113" s="840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0"/>
      <c r="DJ114" s="840"/>
      <c r="DK114" s="840"/>
      <c r="DL114" s="840"/>
      <c r="DM114" s="840"/>
      <c r="DN114" s="840"/>
      <c r="DO114" s="840"/>
      <c r="DP114" s="2"/>
      <c r="DQ114" s="840"/>
      <c r="DR114" s="840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0"/>
      <c r="DJ115" s="840"/>
      <c r="DK115" s="840"/>
      <c r="DL115" s="840"/>
      <c r="DM115" s="840"/>
      <c r="DN115" s="840"/>
      <c r="DO115" s="840"/>
      <c r="DP115" s="2"/>
      <c r="DQ115" s="840"/>
      <c r="DR115" s="840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0"/>
      <c r="DJ116" s="840"/>
      <c r="DK116" s="840"/>
      <c r="DL116" s="840"/>
      <c r="DM116" s="840"/>
      <c r="DN116" s="840"/>
      <c r="DO116" s="840"/>
      <c r="DP116" s="2"/>
      <c r="DQ116" s="840"/>
      <c r="DR116" s="840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0"/>
      <c r="DJ117" s="840"/>
      <c r="DK117" s="840"/>
      <c r="DL117" s="840"/>
      <c r="DM117" s="840"/>
      <c r="DN117" s="840"/>
      <c r="DO117" s="840"/>
      <c r="DP117" s="2"/>
      <c r="DQ117" s="840"/>
      <c r="DR117" s="840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0"/>
      <c r="DJ118" s="840"/>
      <c r="DK118" s="840"/>
      <c r="DL118" s="840"/>
      <c r="DM118" s="840"/>
      <c r="DN118" s="840"/>
      <c r="DO118" s="840"/>
      <c r="DP118" s="2"/>
      <c r="DQ118" s="840"/>
      <c r="DR118" s="840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0"/>
      <c r="DJ119" s="840"/>
      <c r="DK119" s="840"/>
      <c r="DL119" s="840"/>
      <c r="DM119" s="840"/>
      <c r="DN119" s="840"/>
      <c r="DO119" s="840"/>
      <c r="DP119" s="2"/>
      <c r="DQ119" s="840"/>
      <c r="DR119" s="840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0"/>
      <c r="DJ120" s="840"/>
      <c r="DK120" s="840"/>
      <c r="DL120" s="840"/>
      <c r="DM120" s="840"/>
      <c r="DN120" s="840"/>
      <c r="DO120" s="840"/>
      <c r="DP120" s="2"/>
      <c r="DQ120" s="840"/>
      <c r="DR120" s="840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0"/>
      <c r="DJ121" s="840"/>
      <c r="DK121" s="840"/>
      <c r="DL121" s="840"/>
      <c r="DM121" s="840"/>
      <c r="DN121" s="840"/>
      <c r="DO121" s="840"/>
      <c r="DP121" s="2"/>
      <c r="DQ121" s="840"/>
      <c r="DR121" s="840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0"/>
      <c r="DJ122" s="840"/>
      <c r="DK122" s="840"/>
      <c r="DL122" s="840"/>
      <c r="DM122" s="840"/>
      <c r="DN122" s="840"/>
      <c r="DO122" s="840"/>
      <c r="DP122" s="2"/>
      <c r="DQ122" s="840"/>
      <c r="DR122" s="840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0"/>
      <c r="DJ123" s="840"/>
      <c r="DK123" s="840"/>
      <c r="DL123" s="840"/>
      <c r="DM123" s="840"/>
      <c r="DN123" s="840"/>
      <c r="DO123" s="840"/>
      <c r="DP123" s="2"/>
      <c r="DQ123" s="840"/>
      <c r="DR123" s="840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0"/>
      <c r="DJ124" s="840"/>
      <c r="DK124" s="840"/>
      <c r="DL124" s="840"/>
      <c r="DM124" s="840"/>
      <c r="DN124" s="840"/>
      <c r="DO124" s="840"/>
      <c r="DP124" s="2"/>
      <c r="DQ124" s="840"/>
      <c r="DR124" s="840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0"/>
      <c r="DJ125" s="840"/>
      <c r="DK125" s="840"/>
      <c r="DL125" s="840"/>
      <c r="DM125" s="840"/>
      <c r="DN125" s="840"/>
      <c r="DO125" s="840"/>
      <c r="DP125" s="2"/>
      <c r="DQ125" s="840"/>
      <c r="DR125" s="840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0"/>
      <c r="DJ126" s="840"/>
      <c r="DK126" s="840"/>
      <c r="DL126" s="840"/>
      <c r="DM126" s="840"/>
      <c r="DN126" s="840"/>
      <c r="DO126" s="840"/>
      <c r="DP126" s="2"/>
      <c r="DQ126" s="840"/>
      <c r="DR126" s="840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0"/>
      <c r="DJ127" s="840"/>
      <c r="DK127" s="840"/>
      <c r="DL127" s="840"/>
      <c r="DM127" s="840"/>
      <c r="DN127" s="840"/>
      <c r="DO127" s="840"/>
      <c r="DP127" s="2"/>
      <c r="DQ127" s="840"/>
      <c r="DR127" s="840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0"/>
      <c r="DJ128" s="840"/>
      <c r="DK128" s="840"/>
      <c r="DL128" s="840"/>
      <c r="DM128" s="840"/>
      <c r="DN128" s="840"/>
      <c r="DO128" s="840"/>
      <c r="DP128" s="2"/>
      <c r="DQ128" s="840"/>
      <c r="DR128" s="840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0"/>
      <c r="DJ129" s="840"/>
      <c r="DK129" s="840"/>
      <c r="DL129" s="840"/>
      <c r="DM129" s="840"/>
      <c r="DN129" s="840"/>
      <c r="DO129" s="840"/>
      <c r="DP129" s="2"/>
      <c r="DQ129" s="840"/>
      <c r="DR129" s="840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0"/>
      <c r="DJ130" s="840"/>
      <c r="DK130" s="840"/>
      <c r="DL130" s="840"/>
      <c r="DM130" s="840"/>
      <c r="DN130" s="840"/>
      <c r="DO130" s="840"/>
      <c r="DP130" s="2"/>
      <c r="DQ130" s="840"/>
      <c r="DR130" s="840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0"/>
      <c r="DJ131" s="840"/>
      <c r="DK131" s="840"/>
      <c r="DL131" s="840"/>
      <c r="DM131" s="840"/>
      <c r="DN131" s="840"/>
      <c r="DO131" s="840"/>
      <c r="DP131" s="2"/>
      <c r="DQ131" s="840"/>
      <c r="DR131" s="840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0"/>
      <c r="DJ132" s="840"/>
      <c r="DK132" s="840"/>
      <c r="DL132" s="840"/>
      <c r="DM132" s="840"/>
      <c r="DN132" s="840"/>
      <c r="DO132" s="840"/>
      <c r="DP132" s="2"/>
      <c r="DQ132" s="840"/>
      <c r="DR132" s="840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0"/>
      <c r="DJ133" s="840"/>
      <c r="DK133" s="840"/>
      <c r="DL133" s="840"/>
      <c r="DM133" s="840"/>
      <c r="DN133" s="840"/>
      <c r="DO133" s="840"/>
      <c r="DP133" s="2"/>
      <c r="DQ133" s="840"/>
      <c r="DR133" s="840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0"/>
      <c r="DJ134" s="840"/>
      <c r="DK134" s="840"/>
      <c r="DL134" s="840"/>
      <c r="DM134" s="840"/>
      <c r="DN134" s="840"/>
      <c r="DO134" s="840"/>
      <c r="DP134" s="2"/>
      <c r="DQ134" s="840"/>
      <c r="DR134" s="840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0"/>
      <c r="DJ135" s="840"/>
      <c r="DK135" s="840"/>
      <c r="DL135" s="840"/>
      <c r="DM135" s="840"/>
      <c r="DN135" s="840"/>
      <c r="DO135" s="840"/>
      <c r="DP135" s="2"/>
      <c r="DQ135" s="840"/>
      <c r="DR135" s="840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0"/>
      <c r="DJ136" s="840"/>
      <c r="DK136" s="840"/>
      <c r="DL136" s="840"/>
      <c r="DM136" s="840"/>
      <c r="DN136" s="840"/>
      <c r="DO136" s="840"/>
      <c r="DP136" s="2"/>
      <c r="DQ136" s="840"/>
      <c r="DR136" s="840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0"/>
      <c r="DJ137" s="840"/>
      <c r="DK137" s="840"/>
      <c r="DL137" s="840"/>
      <c r="DM137" s="840"/>
      <c r="DN137" s="840"/>
      <c r="DO137" s="840"/>
      <c r="DP137" s="2"/>
      <c r="DQ137" s="840"/>
      <c r="DR137" s="840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0"/>
      <c r="DJ138" s="840"/>
      <c r="DK138" s="840"/>
      <c r="DL138" s="840"/>
      <c r="DM138" s="840"/>
      <c r="DN138" s="840"/>
      <c r="DO138" s="840"/>
      <c r="DP138" s="2"/>
      <c r="DQ138" s="840"/>
      <c r="DR138" s="840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0"/>
      <c r="DJ139" s="840"/>
      <c r="DK139" s="840"/>
      <c r="DL139" s="840"/>
      <c r="DM139" s="840"/>
      <c r="DN139" s="840"/>
      <c r="DO139" s="840"/>
      <c r="DP139" s="2"/>
      <c r="DQ139" s="840"/>
      <c r="DR139" s="840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0"/>
      <c r="DJ140" s="840"/>
      <c r="DK140" s="840"/>
      <c r="DL140" s="840"/>
      <c r="DM140" s="840"/>
      <c r="DN140" s="840"/>
      <c r="DO140" s="840"/>
      <c r="DP140" s="2"/>
      <c r="DQ140" s="840"/>
      <c r="DR140" s="840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0"/>
      <c r="DJ141" s="840"/>
      <c r="DK141" s="840"/>
      <c r="DL141" s="840"/>
      <c r="DM141" s="840"/>
      <c r="DN141" s="840"/>
      <c r="DO141" s="840"/>
      <c r="DP141" s="2"/>
      <c r="DQ141" s="840"/>
      <c r="DR141" s="840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0"/>
      <c r="DJ142" s="840"/>
      <c r="DK142" s="840"/>
      <c r="DL142" s="840"/>
      <c r="DM142" s="840"/>
      <c r="DN142" s="840"/>
      <c r="DO142" s="840"/>
      <c r="DP142" s="2"/>
      <c r="DQ142" s="840"/>
      <c r="DR142" s="840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0"/>
      <c r="DJ143" s="840"/>
      <c r="DK143" s="840"/>
      <c r="DL143" s="840"/>
      <c r="DM143" s="840"/>
      <c r="DN143" s="840"/>
      <c r="DO143" s="840"/>
      <c r="DP143" s="2"/>
      <c r="DQ143" s="840"/>
      <c r="DR143" s="840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0"/>
      <c r="DJ144" s="840"/>
      <c r="DK144" s="840"/>
      <c r="DL144" s="840"/>
      <c r="DM144" s="840"/>
      <c r="DN144" s="840"/>
      <c r="DO144" s="840"/>
      <c r="DP144" s="2"/>
      <c r="DQ144" s="840"/>
      <c r="DR144" s="840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0"/>
      <c r="DJ145" s="840"/>
      <c r="DK145" s="840"/>
      <c r="DL145" s="840"/>
      <c r="DM145" s="840"/>
      <c r="DN145" s="840"/>
      <c r="DO145" s="840"/>
      <c r="DP145" s="2"/>
      <c r="DQ145" s="840"/>
      <c r="DR145" s="840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0"/>
      <c r="DJ146" s="840"/>
      <c r="DK146" s="840"/>
      <c r="DL146" s="840"/>
      <c r="DM146" s="840"/>
      <c r="DN146" s="840"/>
      <c r="DO146" s="840"/>
      <c r="DP146" s="2"/>
      <c r="DQ146" s="840"/>
      <c r="DR146" s="840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0"/>
      <c r="DJ147" s="840"/>
      <c r="DK147" s="840"/>
      <c r="DL147" s="840"/>
      <c r="DM147" s="840"/>
      <c r="DN147" s="840"/>
      <c r="DO147" s="840"/>
      <c r="DP147" s="2"/>
      <c r="DQ147" s="840"/>
      <c r="DR147" s="840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0"/>
      <c r="DJ148" s="840"/>
      <c r="DK148" s="840"/>
      <c r="DL148" s="840"/>
      <c r="DM148" s="840"/>
      <c r="DN148" s="840"/>
      <c r="DO148" s="840"/>
      <c r="DP148" s="2"/>
      <c r="DQ148" s="840"/>
      <c r="DR148" s="840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0"/>
      <c r="DJ149" s="840"/>
      <c r="DK149" s="840"/>
      <c r="DL149" s="840"/>
      <c r="DM149" s="840"/>
      <c r="DN149" s="840"/>
      <c r="DO149" s="840"/>
      <c r="DP149" s="2"/>
      <c r="DQ149" s="840"/>
      <c r="DR149" s="840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0"/>
      <c r="DJ150" s="840"/>
      <c r="DK150" s="840"/>
      <c r="DL150" s="840"/>
      <c r="DM150" s="840"/>
      <c r="DN150" s="840"/>
      <c r="DO150" s="840"/>
      <c r="DP150" s="2"/>
      <c r="DQ150" s="840"/>
      <c r="DR150" s="840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0"/>
      <c r="DJ151" s="840"/>
      <c r="DK151" s="840"/>
      <c r="DL151" s="840"/>
      <c r="DM151" s="840"/>
      <c r="DN151" s="840"/>
      <c r="DO151" s="840"/>
      <c r="DP151" s="2"/>
      <c r="DQ151" s="840"/>
      <c r="DR151" s="840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0"/>
      <c r="DJ152" s="840"/>
      <c r="DK152" s="840"/>
      <c r="DL152" s="840"/>
      <c r="DM152" s="840"/>
      <c r="DN152" s="840"/>
      <c r="DO152" s="840"/>
      <c r="DP152" s="2"/>
      <c r="DQ152" s="840"/>
      <c r="DR152" s="840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0"/>
      <c r="DJ153" s="840"/>
      <c r="DK153" s="840"/>
      <c r="DL153" s="840"/>
      <c r="DM153" s="840"/>
      <c r="DN153" s="840"/>
      <c r="DO153" s="840"/>
      <c r="DP153" s="2"/>
      <c r="DQ153" s="840"/>
      <c r="DR153" s="840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0"/>
      <c r="DJ154" s="840"/>
      <c r="DK154" s="840"/>
      <c r="DL154" s="840"/>
      <c r="DM154" s="840"/>
      <c r="DN154" s="840"/>
      <c r="DO154" s="840"/>
      <c r="DP154" s="2"/>
      <c r="DQ154" s="840"/>
      <c r="DR154" s="840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0"/>
      <c r="DJ155" s="840"/>
      <c r="DK155" s="840"/>
      <c r="DL155" s="840"/>
      <c r="DM155" s="840"/>
      <c r="DN155" s="840"/>
      <c r="DO155" s="840"/>
      <c r="DP155" s="2"/>
      <c r="DQ155" s="840"/>
      <c r="DR155" s="840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0"/>
      <c r="DJ156" s="840"/>
      <c r="DK156" s="840"/>
      <c r="DL156" s="840"/>
      <c r="DM156" s="840"/>
      <c r="DN156" s="840"/>
      <c r="DO156" s="840"/>
      <c r="DP156" s="2"/>
      <c r="DQ156" s="840"/>
      <c r="DR156" s="840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  <c r="DO157" s="840"/>
      <c r="DP157" s="2"/>
      <c r="DQ157" s="840"/>
      <c r="DR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  <c r="DO158" s="840"/>
      <c r="DP158" s="2"/>
      <c r="DQ158" s="840"/>
      <c r="DR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840"/>
      <c r="DP159" s="2"/>
      <c r="DQ159" s="840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840"/>
      <c r="DP160" s="2"/>
      <c r="DQ160" s="840"/>
      <c r="DR160" s="840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  <c r="DO161" s="840"/>
      <c r="DP161" s="2"/>
      <c r="DQ161" s="840"/>
      <c r="DR161" s="840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  <c r="DO162" s="840"/>
      <c r="DP162" s="2"/>
      <c r="DQ162" s="840"/>
      <c r="DR162" s="840"/>
    </row>
  </sheetData>
  <mergeCells count="116">
    <mergeCell ref="BP3:BP4"/>
    <mergeCell ref="BQ3:BQ4"/>
    <mergeCell ref="BV3:BV4"/>
    <mergeCell ref="BX3:BX4"/>
    <mergeCell ref="BT3:BT4"/>
    <mergeCell ref="CV3:CV4"/>
    <mergeCell ref="CJ3:CJ4"/>
    <mergeCell ref="CP3:CP4"/>
    <mergeCell ref="CD3:CD4"/>
    <mergeCell ref="CL3:CL4"/>
    <mergeCell ref="CQ3:CQ4"/>
    <mergeCell ref="CE3:CE4"/>
    <mergeCell ref="CF3:CF4"/>
    <mergeCell ref="CM3:CM4"/>
    <mergeCell ref="BW3:BW4"/>
    <mergeCell ref="DS3:D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BO3:BO4"/>
    <mergeCell ref="BZ3:BZ4"/>
    <mergeCell ref="CA3:CA4"/>
    <mergeCell ref="CB3:CB4"/>
    <mergeCell ref="BK3:BK4"/>
    <mergeCell ref="DL3:DL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K3:DK4"/>
    <mergeCell ref="CR3:CR4"/>
    <mergeCell ref="BA3:BA4"/>
    <mergeCell ref="AK3:AK4"/>
    <mergeCell ref="CT3:CT4"/>
    <mergeCell ref="DA3:DA4"/>
    <mergeCell ref="DN3:DR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DE3:DE4"/>
    <mergeCell ref="DM3:DM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G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R12" sqref="D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5" customWidth="1"/>
    <col min="112" max="112" width="7.5703125" style="760" customWidth="1"/>
    <col min="113" max="119" width="7.7109375" style="839" customWidth="1"/>
    <col min="120" max="120" width="8.140625" customWidth="1"/>
    <col min="121" max="122" width="8.140625" style="839" customWidth="1"/>
    <col min="123" max="123" width="9.28515625" style="169" customWidth="1"/>
    <col min="124" max="137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921"/>
      <c r="DP1" s="8"/>
      <c r="DQ1" s="921"/>
      <c r="DR1" s="921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921"/>
      <c r="DP2" s="8"/>
      <c r="DQ2" s="921"/>
      <c r="DR2" s="921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65" t="str">
        <f>+entero!D3</f>
        <v>V   A   R   I   A   B   L   E   S     b/</v>
      </c>
      <c r="E3" s="1048" t="str">
        <f>+entero!E3</f>
        <v>2008                          A  fines de Dic*</v>
      </c>
      <c r="F3" s="1048" t="str">
        <f>+entero!F3</f>
        <v>2009                          A  fines de Ene*</v>
      </c>
      <c r="G3" s="1048" t="str">
        <f>+entero!G3</f>
        <v>2009                          A  fines de Feb*</v>
      </c>
      <c r="H3" s="1048" t="str">
        <f>+entero!H3</f>
        <v>2009                          A  fines de Mar*</v>
      </c>
      <c r="I3" s="1048" t="str">
        <f>+entero!I3</f>
        <v>2009                          A  fines de adr*</v>
      </c>
      <c r="J3" s="1048" t="str">
        <f>+entero!J3</f>
        <v>2009                          A  fines de May*</v>
      </c>
      <c r="K3" s="1048" t="str">
        <f>+entero!K3</f>
        <v>2009                          A  fines de Jun*</v>
      </c>
      <c r="L3" s="1048" t="str">
        <f>+entero!L3</f>
        <v>2009                          A  fines de Jul*</v>
      </c>
      <c r="M3" s="1048" t="str">
        <f>+entero!M3</f>
        <v>2009                          A  fines de Ago*</v>
      </c>
      <c r="N3" s="1048" t="str">
        <f>+entero!N3</f>
        <v>2009                          A  fines de Sep*</v>
      </c>
      <c r="O3" s="1048" t="str">
        <f>+entero!O3</f>
        <v>2009                          A  fines de Oct*</v>
      </c>
      <c r="P3" s="1048" t="str">
        <f>+entero!P3</f>
        <v>2009                          A  fines de Nov*</v>
      </c>
      <c r="Q3" s="1048" t="str">
        <f>+entero!Q3</f>
        <v>2009                          A  fines de Dic*</v>
      </c>
      <c r="R3" s="1048" t="str">
        <f>+entero!R3</f>
        <v>2010                          A  fines de Ene*</v>
      </c>
      <c r="S3" s="1048" t="str">
        <f>+entero!S3</f>
        <v>2010                          A  fines de Feb*</v>
      </c>
      <c r="T3" s="1048" t="str">
        <f>+entero!T3</f>
        <v>2010                          A  fines de Mar*</v>
      </c>
      <c r="U3" s="1048" t="str">
        <f>+entero!U3</f>
        <v>2010                          A  fines de adr*</v>
      </c>
      <c r="V3" s="1048" t="str">
        <f>+entero!V3</f>
        <v>2010                          A  fines de May*</v>
      </c>
      <c r="W3" s="1048" t="str">
        <f>+entero!W3</f>
        <v>2010                          A  fines de Jun*</v>
      </c>
      <c r="X3" s="1048" t="str">
        <f>+entero!X3</f>
        <v>2010                          A  fines de Jul*</v>
      </c>
      <c r="Y3" s="1048" t="str">
        <f>+entero!Y3</f>
        <v>2010                          A  fines de Ago*</v>
      </c>
      <c r="Z3" s="1048" t="str">
        <f>+entero!Z3</f>
        <v>2010                          A  fines de Sep*</v>
      </c>
      <c r="AA3" s="1048" t="str">
        <f>+entero!AA3</f>
        <v>2010                          A  fines de Oct*</v>
      </c>
      <c r="AB3" s="1048" t="str">
        <f>+entero!AB3</f>
        <v>2010                          A  fines de Nov*</v>
      </c>
      <c r="AC3" s="1048" t="str">
        <f>+entero!AC3</f>
        <v>2010                          A  fines de Dic*</v>
      </c>
      <c r="AD3" s="1048" t="str">
        <f>+entero!AD3</f>
        <v>2011                          A  fines de Ene*</v>
      </c>
      <c r="AE3" s="1048" t="str">
        <f>+entero!AE3</f>
        <v>2011                          A  fines de Feb*</v>
      </c>
      <c r="AF3" s="1048" t="str">
        <f>+entero!AF3</f>
        <v>2011                          A  fines de Mar*</v>
      </c>
      <c r="AG3" s="1048" t="str">
        <f>+entero!AG3</f>
        <v>2011                          A  fines de adr*</v>
      </c>
      <c r="AH3" s="1048" t="str">
        <f>+entero!AH3</f>
        <v>2011                          A  fines de May*</v>
      </c>
      <c r="AI3" s="1048" t="str">
        <f>+entero!AI3</f>
        <v>2011                          A  fines de Jun*</v>
      </c>
      <c r="AJ3" s="1048" t="str">
        <f>+entero!AJ3</f>
        <v>2011                          A  fines de Jul*</v>
      </c>
      <c r="AK3" s="1048" t="str">
        <f>+entero!AK3</f>
        <v>2011                          A  fines de Ago*</v>
      </c>
      <c r="AL3" s="1048" t="str">
        <f>+entero!AL3</f>
        <v>2011                          A  fines de Sep*</v>
      </c>
      <c r="AM3" s="1048" t="str">
        <f>+entero!AM3</f>
        <v>2011                          A  fines de Oct*</v>
      </c>
      <c r="AN3" s="1048" t="str">
        <f>+entero!AN3</f>
        <v>2011                          A  fines de Nov*</v>
      </c>
      <c r="AO3" s="1048" t="str">
        <f>+entero!AO3</f>
        <v>2011                          A  fines de Dic*</v>
      </c>
      <c r="AP3" s="1048" t="str">
        <f>+entero!AP3</f>
        <v>2012                          A  fines de Ene*</v>
      </c>
      <c r="AQ3" s="1048" t="str">
        <f>+entero!AQ3</f>
        <v>2012                          A  fines de Feb*</v>
      </c>
      <c r="AR3" s="1048" t="str">
        <f>+entero!AR3</f>
        <v>2012                          A  fines de Mar*</v>
      </c>
      <c r="AS3" s="1048" t="str">
        <f>+entero!AS3</f>
        <v>2012                          A  fines de adr*</v>
      </c>
      <c r="AT3" s="1048" t="str">
        <f>+entero!AT3</f>
        <v>2012                          A  fines de May*</v>
      </c>
      <c r="AU3" s="1048" t="str">
        <f>+entero!AU3</f>
        <v>2012                          A  fines de Jun*</v>
      </c>
      <c r="AV3" s="1048" t="str">
        <f>+entero!AV3</f>
        <v>2012                          A  fines de Jul*</v>
      </c>
      <c r="AW3" s="1048" t="str">
        <f>+entero!AW3</f>
        <v>2012                          A  fines de Ago*</v>
      </c>
      <c r="AX3" s="1048" t="str">
        <f>+entero!AX3</f>
        <v>2012                          A  fines de Sep*</v>
      </c>
      <c r="AY3" s="1048" t="str">
        <f>+entero!AY3</f>
        <v>2012                          A  fines de Oct*</v>
      </c>
      <c r="AZ3" s="1048" t="str">
        <f>+entero!AZ3</f>
        <v>2012                          A  fines de Nov*</v>
      </c>
      <c r="BA3" s="1048" t="str">
        <f>+entero!BA3</f>
        <v>2012                          A  fines de Dic*</v>
      </c>
      <c r="BB3" s="1048" t="str">
        <f>+entero!BB3</f>
        <v>2013                          A  fines de Ene*</v>
      </c>
      <c r="BC3" s="1048" t="str">
        <f>+entero!BC3</f>
        <v>2013                          A  fines de Feb*</v>
      </c>
      <c r="BD3" s="1048" t="str">
        <f>+entero!BD3</f>
        <v>2013                          A  fines de Mar*</v>
      </c>
      <c r="BE3" s="1048" t="str">
        <f>+entero!BE3</f>
        <v>2013                          A  fines de adr*</v>
      </c>
      <c r="BF3" s="1048" t="str">
        <f>+entero!BF3</f>
        <v>2013                          A  fines de May*</v>
      </c>
      <c r="BG3" s="1048" t="str">
        <f>+entero!BG3</f>
        <v>2013                          A  fines de Jun*</v>
      </c>
      <c r="BH3" s="1048" t="str">
        <f>+entero!BH3</f>
        <v>2013                          A  fines de Jul*</v>
      </c>
      <c r="BI3" s="1048" t="str">
        <f>+entero!BI3</f>
        <v>2013                          A  fines de Ago*</v>
      </c>
      <c r="BJ3" s="1048" t="str">
        <f>+entero!BJ3</f>
        <v>2013                          A  fines de Sep*</v>
      </c>
      <c r="BK3" s="1048" t="str">
        <f>+entero!BK3</f>
        <v>2013                          A  fines de Oct*</v>
      </c>
      <c r="BL3" s="1048" t="str">
        <f>+entero!BL3</f>
        <v>2013                          A  fines de Nov*</v>
      </c>
      <c r="BM3" s="1048" t="str">
        <f>+entero!BM3</f>
        <v>2013                          A  fines de Dic*</v>
      </c>
      <c r="BN3" s="1048" t="str">
        <f>+entero!BN3</f>
        <v>2014                          A  fines de Ene*</v>
      </c>
      <c r="BO3" s="1048" t="str">
        <f>+entero!BO3</f>
        <v>2014                          A  fines de Feb*</v>
      </c>
      <c r="BP3" s="1048" t="str">
        <f>+entero!BP3</f>
        <v>2014                          A  fines de Mar*</v>
      </c>
      <c r="BQ3" s="1048" t="str">
        <f>+entero!BQ3</f>
        <v>2014                          A  fines de adr*</v>
      </c>
      <c r="BR3" s="1048" t="str">
        <f>+entero!BR3</f>
        <v>2014                          A  fines de May*</v>
      </c>
      <c r="BS3" s="1048" t="str">
        <f>+entero!BS3</f>
        <v>2014                          A  fines de Jun*</v>
      </c>
      <c r="BT3" s="1048" t="str">
        <f>+entero!BT3</f>
        <v>2014                          A  fines de Jul*</v>
      </c>
      <c r="BU3" s="1048" t="str">
        <f>+entero!BU3</f>
        <v>2014                          A  fines de Ago*</v>
      </c>
      <c r="BV3" s="1048" t="str">
        <f>+entero!BV3</f>
        <v>2014                          A  fines de Sep*</v>
      </c>
      <c r="BW3" s="1048" t="str">
        <f>+entero!BW3</f>
        <v>2014                          A  fines de Oct*</v>
      </c>
      <c r="BX3" s="1048" t="str">
        <f>+entero!BX3</f>
        <v>2014                          A  fines de Nov*</v>
      </c>
      <c r="BY3" s="1048" t="str">
        <f>+entero!BY3</f>
        <v>2014                          A  fines de Dic*</v>
      </c>
      <c r="BZ3" s="1048" t="str">
        <f>+entero!BZ3</f>
        <v>2015                         A  fines de Ene*</v>
      </c>
      <c r="CA3" s="1048" t="str">
        <f>+entero!CA3</f>
        <v>2015                         A  fines de Feb*</v>
      </c>
      <c r="CB3" s="1048" t="str">
        <f>+entero!CB3</f>
        <v>2015                         A  fines de Mar*</v>
      </c>
      <c r="CC3" s="1048" t="str">
        <f>+entero!CC3</f>
        <v xml:space="preserve">2015                         A  fines de adr* </v>
      </c>
      <c r="CD3" s="1048" t="str">
        <f>+entero!CD3</f>
        <v xml:space="preserve">2015                         A  fines de May* </v>
      </c>
      <c r="CE3" s="1048" t="str">
        <f>+entero!CE3</f>
        <v xml:space="preserve">2015                         A  fines de Jun* </v>
      </c>
      <c r="CF3" s="1048" t="str">
        <f>+entero!CF3</f>
        <v xml:space="preserve">2015                         A  fines de Jul* </v>
      </c>
      <c r="CG3" s="1048" t="str">
        <f>+entero!CG3</f>
        <v xml:space="preserve">2015                         A  fines de Ago* </v>
      </c>
      <c r="CH3" s="1048" t="str">
        <f>+entero!CH3</f>
        <v xml:space="preserve">2015                         A  fines de Sep* </v>
      </c>
      <c r="CI3" s="1048" t="str">
        <f>+entero!CI3</f>
        <v xml:space="preserve">2015                         A  fines de Oct* </v>
      </c>
      <c r="CJ3" s="1048" t="str">
        <f>+entero!CJ3</f>
        <v xml:space="preserve">2015                         A  fines de Nov* </v>
      </c>
      <c r="CK3" s="1048" t="str">
        <f>+entero!CK3</f>
        <v xml:space="preserve">2015                         A  fines de Dic* </v>
      </c>
      <c r="CL3" s="1048" t="str">
        <f>+entero!CL3</f>
        <v xml:space="preserve">2016                         A  fines de Ene* </v>
      </c>
      <c r="CM3" s="1048" t="str">
        <f>+entero!CM3</f>
        <v xml:space="preserve">2016                         A  fines de Feb* </v>
      </c>
      <c r="CN3" s="1048" t="str">
        <f>+entero!CN3</f>
        <v xml:space="preserve">2016                         A  fines de Mar* </v>
      </c>
      <c r="CO3" s="1048" t="str">
        <f>+entero!CO3</f>
        <v xml:space="preserve">2016                         A  fines de adr* </v>
      </c>
      <c r="CP3" s="1048" t="str">
        <f>+entero!CP3</f>
        <v xml:space="preserve">2016                         A  fines de May* </v>
      </c>
      <c r="CQ3" s="1048" t="str">
        <f>+entero!CQ3</f>
        <v xml:space="preserve">2016                         A  fines de Jun* </v>
      </c>
      <c r="CR3" s="1048" t="str">
        <f>+entero!CR3</f>
        <v xml:space="preserve">2016                         A  fines de Jul* </v>
      </c>
      <c r="CS3" s="1048" t="str">
        <f>+entero!CS3</f>
        <v xml:space="preserve">2016                         A  fines de Ago* </v>
      </c>
      <c r="CT3" s="1048" t="str">
        <f>entero!CT3</f>
        <v xml:space="preserve">2016                         A  fines de Sep* </v>
      </c>
      <c r="CU3" s="1048" t="str">
        <f>entero!CU3</f>
        <v xml:space="preserve">2016                         A  fines de Oct* </v>
      </c>
      <c r="CV3" s="1048" t="str">
        <f>entero!CV3</f>
        <v xml:space="preserve">2016                         A  fines de Nov* </v>
      </c>
      <c r="CW3" s="1048" t="str">
        <f>entero!CW3</f>
        <v>2016                         A  fines de Dic* 15</v>
      </c>
      <c r="CX3" s="1048" t="str">
        <f>entero!CX3</f>
        <v xml:space="preserve">2017                         A  fines de Ene* </v>
      </c>
      <c r="CY3" s="1048" t="str">
        <f>entero!CY3</f>
        <v xml:space="preserve">2017                         A  fines de Feb* </v>
      </c>
      <c r="CZ3" s="1048" t="str">
        <f>entero!CZ3</f>
        <v xml:space="preserve">2017                         A  fines de Mar* </v>
      </c>
      <c r="DA3" s="1048" t="str">
        <f>entero!DA3</f>
        <v xml:space="preserve">2017                         A  fines de Abr* </v>
      </c>
      <c r="DB3" s="1048" t="str">
        <f>entero!DB3</f>
        <v xml:space="preserve">2017                         A  fines de May* </v>
      </c>
      <c r="DC3" s="1048" t="str">
        <f>entero!DC3</f>
        <v xml:space="preserve">2017                         A  fines de Jun* </v>
      </c>
      <c r="DD3" s="1048" t="str">
        <f>entero!DD3</f>
        <v xml:space="preserve">2017                         A  fines de Jul* </v>
      </c>
      <c r="DE3" s="1048" t="str">
        <f>entero!DE3</f>
        <v xml:space="preserve">2017                         A  fines de Ago* </v>
      </c>
      <c r="DF3" s="1048" t="str">
        <f>entero!DF3</f>
        <v xml:space="preserve">2017                         A  fines de Sep* </v>
      </c>
      <c r="DG3" s="1048" t="str">
        <f>entero!DG3</f>
        <v xml:space="preserve">2017                         A  fines de Oct* </v>
      </c>
      <c r="DH3" s="1034" t="s">
        <v>237</v>
      </c>
      <c r="DI3" s="1034" t="s">
        <v>249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60" t="str">
        <f>+entero!DM3</f>
        <v>Semana 1°</v>
      </c>
      <c r="DN3" s="1062" t="str">
        <f>+entero!DN3</f>
        <v>Semana 2°</v>
      </c>
      <c r="DO3" s="1063"/>
      <c r="DP3" s="1063"/>
      <c r="DQ3" s="1063"/>
      <c r="DR3" s="1064"/>
      <c r="DS3" s="1067" t="s">
        <v>254</v>
      </c>
      <c r="DT3" s="1068"/>
      <c r="DU3" s="166"/>
      <c r="DV3" s="166"/>
      <c r="DW3" s="166"/>
      <c r="DX3" s="166"/>
      <c r="DY3" s="166"/>
      <c r="DZ3" s="166"/>
      <c r="EA3" s="166"/>
      <c r="EB3" s="166"/>
    </row>
    <row r="4" spans="1:132" ht="27.75" customHeight="1" thickBot="1" x14ac:dyDescent="0.25">
      <c r="C4" s="16"/>
      <c r="D4" s="1066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 t="str">
        <f>entero!CT3</f>
        <v xml:space="preserve">2016                         A  fines de Sep* </v>
      </c>
      <c r="CU4" s="1055" t="str">
        <f>entero!CU3</f>
        <v xml:space="preserve">2016                         A  fines de Oct* </v>
      </c>
      <c r="CV4" s="1055" t="str">
        <f>entero!CV3</f>
        <v xml:space="preserve">2016                         A  fines de Nov* </v>
      </c>
      <c r="CW4" s="1055" t="str">
        <f>entero!CW3</f>
        <v>2016                         A  fines de Dic* 15</v>
      </c>
      <c r="CX4" s="1055" t="str">
        <f>entero!CX3</f>
        <v xml:space="preserve">2017                         A  fines de Ene* </v>
      </c>
      <c r="CY4" s="1055" t="str">
        <f>entero!CY3</f>
        <v xml:space="preserve">2017                         A  fines de Feb* </v>
      </c>
      <c r="CZ4" s="1055" t="str">
        <f>entero!CZ3</f>
        <v xml:space="preserve">2017                         A  fines de Mar* </v>
      </c>
      <c r="DA4" s="1055" t="str">
        <f>entero!DA3</f>
        <v xml:space="preserve">2017                         A  fines de Abr* </v>
      </c>
      <c r="DB4" s="1055" t="str">
        <f>entero!DB3</f>
        <v xml:space="preserve">2017                         A  fines de May* </v>
      </c>
      <c r="DC4" s="1055" t="str">
        <f>entero!DC3</f>
        <v xml:space="preserve">2017                         A  fines de Jun* </v>
      </c>
      <c r="DD4" s="1055" t="str">
        <f>entero!DD3</f>
        <v xml:space="preserve">2017                         A  fines de Jul* </v>
      </c>
      <c r="DE4" s="1055" t="str">
        <f>entero!DE3</f>
        <v xml:space="preserve">2017                         A  fines de Ago* </v>
      </c>
      <c r="DF4" s="1055" t="str">
        <f>entero!DF3</f>
        <v xml:space="preserve">2017                         A  fines de Sep* </v>
      </c>
      <c r="DG4" s="1055" t="str">
        <f>entero!DG3</f>
        <v xml:space="preserve">2017                         A  fines de Oct* </v>
      </c>
      <c r="DH4" s="1035"/>
      <c r="DI4" s="1035"/>
      <c r="DJ4" s="1035"/>
      <c r="DK4" s="1035"/>
      <c r="DL4" s="1035"/>
      <c r="DM4" s="1061"/>
      <c r="DN4" s="1008">
        <f>+entero!DN4</f>
        <v>43199</v>
      </c>
      <c r="DO4" s="843">
        <f>+entero!DO4</f>
        <v>43200</v>
      </c>
      <c r="DP4" s="891">
        <f>+entero!DP4</f>
        <v>43201</v>
      </c>
      <c r="DQ4" s="891">
        <f>+entero!DQ4</f>
        <v>43202</v>
      </c>
      <c r="DR4" s="891">
        <f>+entero!DR4</f>
        <v>43203</v>
      </c>
      <c r="DS4" s="958" t="s">
        <v>248</v>
      </c>
      <c r="DT4" s="957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5"/>
      <c r="DH5" s="785"/>
      <c r="DI5" s="785"/>
      <c r="DJ5" s="785"/>
      <c r="DK5" s="785"/>
      <c r="DL5" s="785"/>
      <c r="DM5" s="785"/>
      <c r="DN5" s="785"/>
      <c r="DO5" s="785"/>
      <c r="DP5" s="785"/>
      <c r="DQ5" s="785"/>
      <c r="DR5" s="785"/>
      <c r="DS5" s="785"/>
      <c r="DT5" s="938"/>
      <c r="DU5" s="166"/>
      <c r="DV5" s="166"/>
      <c r="DW5" s="166"/>
      <c r="DX5" s="166"/>
      <c r="DY5" s="166"/>
      <c r="DZ5" s="166"/>
      <c r="EA5" s="166"/>
      <c r="EB5" s="166"/>
    </row>
    <row r="6" spans="1:13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3"/>
      <c r="DH6" s="773"/>
      <c r="DI6" s="773" t="e">
        <f>+entero!#REF!</f>
        <v>#REF!</v>
      </c>
      <c r="DJ6" s="773" t="e">
        <f>+entero!#REF!</f>
        <v>#REF!</v>
      </c>
      <c r="DK6" s="773" t="e">
        <f>+entero!#REF!</f>
        <v>#REF!</v>
      </c>
      <c r="DL6" s="773" t="e">
        <f>+entero!#REF!</f>
        <v>#REF!</v>
      </c>
      <c r="DM6" s="773" t="e">
        <f>+entero!#REF!</f>
        <v>#REF!</v>
      </c>
      <c r="DN6" s="773" t="e">
        <f>+entero!#REF!</f>
        <v>#REF!</v>
      </c>
      <c r="DO6" s="773" t="e">
        <f>+entero!#REF!</f>
        <v>#REF!</v>
      </c>
      <c r="DP6" s="773" t="e">
        <f>+entero!#REF!</f>
        <v>#REF!</v>
      </c>
      <c r="DQ6" s="773" t="e">
        <f>+entero!#REF!</f>
        <v>#REF!</v>
      </c>
      <c r="DR6" s="773" t="e">
        <f>+entero!#REF!</f>
        <v>#REF!</v>
      </c>
      <c r="DS6" s="773" t="e">
        <f>+entero!#REF!</f>
        <v>#REF!</v>
      </c>
      <c r="DT6" s="938" t="e">
        <f>+entero!#REF!</f>
        <v>#REF!</v>
      </c>
      <c r="DU6" s="166"/>
      <c r="DV6" s="166"/>
      <c r="DW6" s="166"/>
      <c r="DX6" s="166"/>
      <c r="DY6" s="166"/>
      <c r="DZ6" s="166"/>
      <c r="EA6" s="166"/>
      <c r="EB6" s="166"/>
    </row>
    <row r="7" spans="1:13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3"/>
      <c r="DH7" s="773"/>
      <c r="DI7" s="773" t="e">
        <f>+entero!#REF!</f>
        <v>#REF!</v>
      </c>
      <c r="DJ7" s="773" t="e">
        <f>+entero!#REF!</f>
        <v>#REF!</v>
      </c>
      <c r="DK7" s="773" t="e">
        <f>+entero!#REF!</f>
        <v>#REF!</v>
      </c>
      <c r="DL7" s="773" t="e">
        <f>+entero!#REF!</f>
        <v>#REF!</v>
      </c>
      <c r="DM7" s="773" t="e">
        <f>+entero!#REF!</f>
        <v>#REF!</v>
      </c>
      <c r="DN7" s="773" t="e">
        <f>+entero!#REF!</f>
        <v>#REF!</v>
      </c>
      <c r="DO7" s="773" t="e">
        <f>+entero!#REF!</f>
        <v>#REF!</v>
      </c>
      <c r="DP7" s="773" t="e">
        <f>+entero!#REF!</f>
        <v>#REF!</v>
      </c>
      <c r="DQ7" s="773" t="e">
        <f>+entero!#REF!</f>
        <v>#REF!</v>
      </c>
      <c r="DR7" s="773" t="e">
        <f>+entero!#REF!</f>
        <v>#REF!</v>
      </c>
      <c r="DS7" s="773" t="e">
        <f>+entero!#REF!</f>
        <v>#REF!</v>
      </c>
      <c r="DT7" s="938" t="e">
        <f>+entero!#REF!</f>
        <v>#REF!</v>
      </c>
      <c r="DU7" s="166"/>
      <c r="DV7" s="166"/>
      <c r="DW7" s="166"/>
      <c r="DX7" s="166"/>
      <c r="DY7" s="166"/>
      <c r="DZ7" s="166"/>
      <c r="EA7" s="166"/>
      <c r="EB7" s="166"/>
    </row>
    <row r="8" spans="1:13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3"/>
      <c r="DH8" s="773"/>
      <c r="DI8" s="773" t="e">
        <f>+entero!#REF!</f>
        <v>#REF!</v>
      </c>
      <c r="DJ8" s="773" t="e">
        <f>+entero!#REF!</f>
        <v>#REF!</v>
      </c>
      <c r="DK8" s="773" t="e">
        <f>+entero!#REF!</f>
        <v>#REF!</v>
      </c>
      <c r="DL8" s="773" t="e">
        <f>+entero!#REF!</f>
        <v>#REF!</v>
      </c>
      <c r="DM8" s="773" t="e">
        <f>+entero!#REF!</f>
        <v>#REF!</v>
      </c>
      <c r="DN8" s="773" t="e">
        <f>+entero!#REF!</f>
        <v>#REF!</v>
      </c>
      <c r="DO8" s="773" t="e">
        <f>+entero!#REF!</f>
        <v>#REF!</v>
      </c>
      <c r="DP8" s="773" t="e">
        <f>+entero!#REF!</f>
        <v>#REF!</v>
      </c>
      <c r="DQ8" s="773" t="e">
        <f>+entero!#REF!</f>
        <v>#REF!</v>
      </c>
      <c r="DR8" s="773" t="e">
        <f>+entero!#REF!</f>
        <v>#REF!</v>
      </c>
      <c r="DS8" s="773" t="e">
        <f>+entero!#REF!</f>
        <v>#REF!</v>
      </c>
      <c r="DT8" s="938" t="e">
        <f>+entero!#REF!</f>
        <v>#REF!</v>
      </c>
      <c r="DU8" s="166"/>
      <c r="DV8" s="166"/>
      <c r="DW8" s="166"/>
      <c r="DX8" s="166"/>
      <c r="DY8" s="166"/>
      <c r="DZ8" s="166"/>
      <c r="EA8" s="166"/>
      <c r="EB8" s="166"/>
    </row>
    <row r="9" spans="1:13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3"/>
      <c r="DH9" s="773"/>
      <c r="DI9" s="773" t="e">
        <f>+entero!#REF!</f>
        <v>#REF!</v>
      </c>
      <c r="DJ9" s="773" t="e">
        <f>+entero!#REF!</f>
        <v>#REF!</v>
      </c>
      <c r="DK9" s="773" t="e">
        <f>+entero!#REF!</f>
        <v>#REF!</v>
      </c>
      <c r="DL9" s="773" t="e">
        <f>+entero!#REF!</f>
        <v>#REF!</v>
      </c>
      <c r="DM9" s="773" t="e">
        <f>+entero!#REF!</f>
        <v>#REF!</v>
      </c>
      <c r="DN9" s="773" t="e">
        <f>+entero!#REF!</f>
        <v>#REF!</v>
      </c>
      <c r="DO9" s="773" t="e">
        <f>+entero!#REF!</f>
        <v>#REF!</v>
      </c>
      <c r="DP9" s="773" t="e">
        <f>+entero!#REF!</f>
        <v>#REF!</v>
      </c>
      <c r="DQ9" s="773" t="e">
        <f>+entero!#REF!</f>
        <v>#REF!</v>
      </c>
      <c r="DR9" s="773" t="e">
        <f>+entero!#REF!</f>
        <v>#REF!</v>
      </c>
      <c r="DS9" s="773" t="e">
        <f>+entero!#REF!</f>
        <v>#REF!</v>
      </c>
      <c r="DT9" s="938" t="e">
        <f>+entero!#REF!</f>
        <v>#REF!</v>
      </c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9">
        <f>+entero!DG95</f>
        <v>1084.7431516281645</v>
      </c>
      <c r="DH10" s="799">
        <f>+entero!DH95</f>
        <v>1007.9865400698557</v>
      </c>
      <c r="DI10" s="865">
        <f>+entero!DI95</f>
        <v>1023.2869370581952</v>
      </c>
      <c r="DJ10" s="865">
        <f>+entero!DJ95</f>
        <v>1029.8311168660698</v>
      </c>
      <c r="DK10" s="865">
        <f>+entero!DK95</f>
        <v>992.01537736613113</v>
      </c>
      <c r="DL10" s="865">
        <f>+entero!DL95</f>
        <v>952.53792036431764</v>
      </c>
      <c r="DM10" s="865">
        <f>+entero!DM95</f>
        <v>966.94739446344317</v>
      </c>
      <c r="DN10" s="865">
        <f>+entero!DN95</f>
        <v>966.94739446344317</v>
      </c>
      <c r="DO10" s="1007">
        <f>+entero!DO95</f>
        <v>966.94739446344317</v>
      </c>
      <c r="DP10" s="1007">
        <f>+entero!DP95</f>
        <v>966.94739446344317</v>
      </c>
      <c r="DQ10" s="1007">
        <f>+entero!DQ95</f>
        <v>966.94739446344317</v>
      </c>
      <c r="DR10" s="1007">
        <f>+entero!DR95</f>
        <v>961.68619694740801</v>
      </c>
      <c r="DS10" s="915">
        <f>+entero!DS95</f>
        <v>-5.2611975160351676</v>
      </c>
      <c r="DT10" s="964">
        <f>+entero!DT95</f>
        <v>-0.54410379987162028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2"/>
      <c r="DH11" s="76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166"/>
      <c r="DT11" s="166"/>
      <c r="DU11" s="166"/>
      <c r="DV11" s="166"/>
      <c r="DW11" s="166"/>
      <c r="DX11" s="166"/>
      <c r="DY11" s="166"/>
      <c r="DZ11" s="166"/>
      <c r="EA11" s="166"/>
      <c r="EB11" s="166"/>
    </row>
    <row r="12" spans="1:13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4"/>
      <c r="DH12" s="764"/>
      <c r="DI12" s="764"/>
      <c r="DJ12" s="764"/>
      <c r="DK12" s="764"/>
      <c r="DL12" s="764"/>
      <c r="DM12" s="764"/>
      <c r="DN12" s="764"/>
      <c r="DO12" s="764"/>
      <c r="DP12" s="27"/>
      <c r="DQ12" s="27"/>
      <c r="DR12" s="27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4"/>
      <c r="DH13" s="764"/>
      <c r="DI13" s="764"/>
      <c r="DJ13" s="764"/>
      <c r="DK13" s="764"/>
      <c r="DL13" s="764"/>
      <c r="DM13" s="764"/>
      <c r="DN13" s="764"/>
      <c r="DO13" s="764"/>
      <c r="DP13" s="27"/>
      <c r="DQ13" s="27"/>
      <c r="DR13" s="27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4"/>
      <c r="DH14" s="764"/>
      <c r="DI14" s="764"/>
      <c r="DJ14" s="764"/>
      <c r="DK14" s="764"/>
      <c r="DL14" s="764"/>
      <c r="DM14" s="764"/>
      <c r="DN14" s="764"/>
      <c r="DO14" s="764"/>
      <c r="DP14" s="27"/>
      <c r="DQ14" s="27"/>
      <c r="DR14" s="27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3"/>
      <c r="DH15" s="783"/>
      <c r="DI15" s="783"/>
      <c r="DJ15" s="783"/>
      <c r="DK15" s="783"/>
      <c r="DL15" s="783"/>
      <c r="DM15" s="783"/>
      <c r="DN15" s="783"/>
      <c r="DO15" s="783"/>
      <c r="DP15" s="173"/>
      <c r="DQ15" s="783"/>
      <c r="DR15" s="783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3"/>
      <c r="DH16" s="783"/>
      <c r="DI16" s="783"/>
      <c r="DJ16" s="783"/>
      <c r="DK16" s="783"/>
      <c r="DL16" s="783"/>
      <c r="DM16" s="783"/>
      <c r="DN16" s="783"/>
      <c r="DO16" s="783"/>
      <c r="DP16" s="173"/>
      <c r="DQ16" s="783"/>
      <c r="DR16" s="783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1"/>
      <c r="DH17" s="781"/>
      <c r="DI17" s="781"/>
      <c r="DJ17" s="781"/>
      <c r="DK17" s="781"/>
      <c r="DL17" s="781"/>
      <c r="DM17" s="781"/>
      <c r="DN17" s="781"/>
      <c r="DO17" s="781"/>
      <c r="DP17" s="168"/>
      <c r="DQ17" s="781"/>
      <c r="DR17" s="781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1"/>
      <c r="DH18" s="781"/>
      <c r="DI18" s="781"/>
      <c r="DJ18" s="781"/>
      <c r="DK18" s="781"/>
      <c r="DL18" s="781"/>
      <c r="DM18" s="781"/>
      <c r="DN18" s="781"/>
      <c r="DO18" s="781"/>
      <c r="DP18" s="168"/>
      <c r="DQ18" s="781"/>
      <c r="DR18" s="781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1"/>
      <c r="DH19" s="781"/>
      <c r="DI19" s="781"/>
      <c r="DJ19" s="781"/>
      <c r="DK19" s="781"/>
      <c r="DL19" s="781"/>
      <c r="DM19" s="781"/>
      <c r="DN19" s="781"/>
      <c r="DO19" s="781"/>
      <c r="DP19" s="168"/>
      <c r="DQ19" s="781"/>
      <c r="DR19" s="781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781"/>
      <c r="DP20" s="168"/>
      <c r="DQ20" s="781"/>
      <c r="DR20" s="781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781"/>
      <c r="DP21" s="168"/>
      <c r="DQ21" s="781"/>
      <c r="DR21" s="781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781"/>
      <c r="DP22" s="168"/>
      <c r="DQ22" s="781"/>
      <c r="DR22" s="781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781"/>
      <c r="DP23" s="168"/>
      <c r="DQ23" s="781"/>
      <c r="DR23" s="781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781"/>
      <c r="DP24" s="168"/>
      <c r="DQ24" s="781"/>
      <c r="DR24" s="781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781"/>
      <c r="DP25" s="168"/>
      <c r="DQ25" s="781"/>
      <c r="DR25" s="781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781"/>
      <c r="DP26" s="168"/>
      <c r="DQ26" s="781"/>
      <c r="DR26" s="781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781"/>
      <c r="DP27" s="168"/>
      <c r="DQ27" s="781"/>
      <c r="DR27" s="781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168"/>
      <c r="DQ28" s="781"/>
      <c r="DR28" s="781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168"/>
      <c r="DQ29" s="781"/>
      <c r="DR29" s="781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168"/>
      <c r="DQ30" s="781"/>
      <c r="DR30" s="781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8"/>
      <c r="DQ31" s="781"/>
      <c r="DR31" s="781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8"/>
      <c r="DQ32" s="781"/>
      <c r="DR32" s="781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8"/>
      <c r="DQ33" s="781"/>
      <c r="DR33" s="781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8"/>
      <c r="DQ34" s="781"/>
      <c r="DR34" s="781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8"/>
      <c r="DQ35" s="781"/>
      <c r="DR35" s="781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781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0"/>
      <c r="DH64" s="780"/>
      <c r="DI64" s="780"/>
      <c r="DJ64" s="780"/>
      <c r="DK64" s="780"/>
      <c r="DL64" s="780"/>
      <c r="DM64" s="780"/>
      <c r="DN64" s="780"/>
      <c r="DO64" s="780"/>
      <c r="DP64" s="167"/>
      <c r="DQ64" s="780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0"/>
      <c r="DH65" s="780"/>
      <c r="DI65" s="780"/>
      <c r="DJ65" s="780"/>
      <c r="DK65" s="780"/>
      <c r="DL65" s="780"/>
      <c r="DM65" s="780"/>
      <c r="DN65" s="780"/>
      <c r="DO65" s="780"/>
      <c r="DP65" s="167"/>
      <c r="DQ65" s="780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780"/>
      <c r="DP66" s="167"/>
      <c r="DQ66" s="780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780"/>
      <c r="DP67" s="167"/>
      <c r="DQ67" s="780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780"/>
      <c r="DP68" s="167"/>
      <c r="DQ68" s="780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780"/>
      <c r="DP69" s="167"/>
      <c r="DQ69" s="780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780"/>
      <c r="DP70" s="167"/>
      <c r="DQ70" s="780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780"/>
      <c r="DP71" s="167"/>
      <c r="DQ71" s="780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780"/>
      <c r="DP72" s="167"/>
      <c r="DQ72" s="780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780"/>
      <c r="DP73" s="167"/>
      <c r="DQ73" s="780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2"/>
      <c r="DH74" s="782"/>
      <c r="DI74" s="782"/>
      <c r="DJ74" s="782"/>
      <c r="DK74" s="782"/>
      <c r="DL74" s="782"/>
      <c r="DM74" s="782"/>
      <c r="DN74" s="782"/>
      <c r="DO74" s="782"/>
      <c r="DP74" s="170"/>
      <c r="DQ74" s="782"/>
      <c r="DR74" s="782"/>
    </row>
    <row r="75" spans="1:132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2"/>
      <c r="DH75" s="782"/>
      <c r="DI75" s="782"/>
      <c r="DJ75" s="782"/>
      <c r="DK75" s="782"/>
      <c r="DL75" s="782"/>
      <c r="DM75" s="782"/>
      <c r="DN75" s="782"/>
      <c r="DO75" s="782"/>
      <c r="DP75" s="170"/>
      <c r="DQ75" s="782"/>
      <c r="DR75" s="782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782"/>
      <c r="DP76" s="170"/>
      <c r="DQ76" s="782"/>
      <c r="DR76" s="782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782"/>
      <c r="DP77" s="170"/>
      <c r="DQ77" s="782"/>
      <c r="DR77" s="782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782"/>
      <c r="DP78" s="170"/>
      <c r="DQ78" s="782"/>
      <c r="DR78" s="782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782"/>
      <c r="DP79" s="170"/>
      <c r="DQ79" s="782"/>
      <c r="DR79" s="782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782"/>
      <c r="DP80" s="170"/>
      <c r="DQ80" s="782"/>
      <c r="DR80" s="782"/>
    </row>
    <row r="81" spans="3:12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782"/>
      <c r="DP81" s="170"/>
      <c r="DQ81" s="782"/>
      <c r="DR81" s="782"/>
    </row>
    <row r="82" spans="3:12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782"/>
      <c r="DP82" s="170"/>
      <c r="DQ82" s="782"/>
      <c r="DR82" s="782"/>
    </row>
    <row r="83" spans="3:12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782"/>
      <c r="DP83" s="170"/>
      <c r="DQ83" s="782"/>
      <c r="DR83" s="782"/>
    </row>
    <row r="84" spans="3:12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782"/>
      <c r="DP84" s="170"/>
      <c r="DQ84" s="782"/>
      <c r="DR84" s="782"/>
    </row>
    <row r="85" spans="3:12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170"/>
      <c r="DQ85" s="782"/>
      <c r="DR85" s="782"/>
    </row>
    <row r="86" spans="3:12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170"/>
      <c r="DQ86" s="782"/>
      <c r="DR86" s="782"/>
    </row>
    <row r="87" spans="3:12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170"/>
      <c r="DQ87" s="782"/>
      <c r="DR87" s="782"/>
    </row>
    <row r="88" spans="3:12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170"/>
      <c r="DQ88" s="782"/>
      <c r="DR88" s="782"/>
    </row>
    <row r="89" spans="3:12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170"/>
      <c r="DQ89" s="782"/>
      <c r="DR89" s="782"/>
    </row>
    <row r="90" spans="3:12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170"/>
      <c r="DQ90" s="782"/>
      <c r="DR90" s="782"/>
    </row>
    <row r="91" spans="3:12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170"/>
      <c r="DQ91" s="782"/>
      <c r="DR91" s="782"/>
    </row>
    <row r="92" spans="3:12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170"/>
      <c r="DQ92" s="782"/>
      <c r="DR92" s="782"/>
    </row>
    <row r="93" spans="3:12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  <c r="DR93" s="782"/>
    </row>
    <row r="94" spans="3:12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  <c r="DR94" s="782"/>
    </row>
    <row r="95" spans="3:12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  <c r="DR95" s="782"/>
    </row>
    <row r="96" spans="3:12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  <c r="DR101" s="782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  <c r="DR102" s="782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  <c r="DR103" s="782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  <c r="DR104" s="782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  <c r="DR105" s="782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  <c r="DR106" s="782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  <c r="DR107" s="782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  <c r="DR108" s="782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  <c r="DR109" s="782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  <c r="DR110" s="782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  <c r="DR111" s="782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  <c r="DR112" s="782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  <c r="DR113" s="782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  <c r="DR114" s="782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  <c r="DR115" s="782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  <c r="DR116" s="782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  <c r="DR117" s="782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  <c r="DR118" s="782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  <c r="DR119" s="782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  <c r="DR120" s="782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  <c r="DR121" s="782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170"/>
      <c r="DQ122" s="782"/>
      <c r="DR122" s="782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170"/>
      <c r="DQ123" s="782"/>
      <c r="DR123" s="782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170"/>
      <c r="DQ124" s="782"/>
      <c r="DR124" s="782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170"/>
      <c r="DQ125" s="782"/>
      <c r="DR125" s="782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170"/>
      <c r="DQ126" s="782"/>
      <c r="DR126" s="782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170"/>
      <c r="DQ127" s="782"/>
      <c r="DR127" s="782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170"/>
      <c r="DQ128" s="782"/>
      <c r="DR128" s="782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170"/>
      <c r="DQ129" s="782"/>
      <c r="DR129" s="782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170"/>
      <c r="DQ130" s="782"/>
      <c r="DR130" s="782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170"/>
      <c r="DQ131" s="782"/>
      <c r="DR131" s="782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170"/>
      <c r="DQ132" s="782"/>
      <c r="DR132" s="782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170"/>
      <c r="DQ133" s="782"/>
      <c r="DR133" s="782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170"/>
      <c r="DQ134" s="782"/>
      <c r="DR134" s="782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170"/>
      <c r="DQ135" s="782"/>
      <c r="DR135" s="782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170"/>
      <c r="DQ136" s="782"/>
      <c r="DR136" s="782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170"/>
      <c r="DQ137" s="782"/>
      <c r="DR137" s="782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170"/>
      <c r="DQ138" s="782"/>
      <c r="DR138" s="782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170"/>
      <c r="DQ139" s="782"/>
      <c r="DR139" s="782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170"/>
      <c r="DQ140" s="782"/>
      <c r="DR140" s="782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170"/>
      <c r="DQ141" s="782"/>
      <c r="DR141" s="782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170"/>
      <c r="DQ142" s="782"/>
      <c r="DR142" s="782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170"/>
      <c r="DQ143" s="782"/>
      <c r="DR143" s="782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170"/>
      <c r="DQ144" s="782"/>
      <c r="DR144" s="782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170"/>
      <c r="DQ145" s="782"/>
      <c r="DR145" s="782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170"/>
      <c r="DQ146" s="782"/>
      <c r="DR146" s="782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170"/>
      <c r="DQ147" s="782"/>
      <c r="DR147" s="782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170"/>
      <c r="DQ148" s="782"/>
      <c r="DR148" s="782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170"/>
      <c r="DQ149" s="782"/>
      <c r="DR149" s="782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170"/>
      <c r="DQ150" s="782"/>
      <c r="DR150" s="782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170"/>
      <c r="DQ151" s="782"/>
      <c r="DR151" s="782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170"/>
      <c r="DQ152" s="782"/>
      <c r="DR152" s="782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170"/>
      <c r="DQ153" s="782"/>
      <c r="DR153" s="782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170"/>
      <c r="DQ154" s="782"/>
      <c r="DR154" s="782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170"/>
      <c r="DQ155" s="782"/>
      <c r="DR155" s="782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170"/>
      <c r="DQ156" s="782"/>
      <c r="DR156" s="782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170"/>
      <c r="DQ157" s="782"/>
      <c r="DR157" s="782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170"/>
      <c r="DQ158" s="782"/>
      <c r="DR158" s="78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840"/>
      <c r="DP159" s="2"/>
      <c r="DQ159" s="840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840"/>
      <c r="DP160" s="2"/>
      <c r="DQ160" s="840"/>
      <c r="DR160" s="840"/>
    </row>
  </sheetData>
  <mergeCells count="116"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DS3:DT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DM3:DM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DL3:DL4"/>
    <mergeCell ref="DN3:DR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Z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5" customWidth="1"/>
    <col min="112" max="112" width="7.85546875" style="760" customWidth="1"/>
    <col min="113" max="119" width="7.7109375" style="839" customWidth="1"/>
    <col min="120" max="120" width="8" customWidth="1"/>
    <col min="121" max="122" width="8" style="839" customWidth="1"/>
    <col min="123" max="130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787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921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65" t="str">
        <f>+entero!D3</f>
        <v>V   A   R   I   A   B   L   E   S     b/</v>
      </c>
      <c r="E3" s="1048" t="str">
        <f>+entero!E3</f>
        <v>2008                          A  fines de Dic*</v>
      </c>
      <c r="F3" s="1048" t="str">
        <f>+entero!F3</f>
        <v>2009                          A  fines de Ene*</v>
      </c>
      <c r="G3" s="1048" t="str">
        <f>+entero!G3</f>
        <v>2009                          A  fines de Feb*</v>
      </c>
      <c r="H3" s="1048" t="str">
        <f>+entero!H3</f>
        <v>2009                          A  fines de Mar*</v>
      </c>
      <c r="I3" s="1048" t="str">
        <f>+entero!I3</f>
        <v>2009                          A  fines de adr*</v>
      </c>
      <c r="J3" s="1048" t="str">
        <f>+entero!J3</f>
        <v>2009                          A  fines de May*</v>
      </c>
      <c r="K3" s="1048" t="str">
        <f>+entero!K3</f>
        <v>2009                          A  fines de Jun*</v>
      </c>
      <c r="L3" s="1048" t="str">
        <f>+entero!L3</f>
        <v>2009                          A  fines de Jul*</v>
      </c>
      <c r="M3" s="1048" t="str">
        <f>+entero!M3</f>
        <v>2009                          A  fines de Ago*</v>
      </c>
      <c r="N3" s="1048" t="str">
        <f>+entero!N3</f>
        <v>2009                          A  fines de Sep*</v>
      </c>
      <c r="O3" s="1048" t="str">
        <f>+entero!O3</f>
        <v>2009                          A  fines de Oct*</v>
      </c>
      <c r="P3" s="1048" t="str">
        <f>+entero!P3</f>
        <v>2009                          A  fines de Nov*</v>
      </c>
      <c r="Q3" s="1048" t="str">
        <f>+entero!Q3</f>
        <v>2009                          A  fines de Dic*</v>
      </c>
      <c r="R3" s="1048" t="str">
        <f>+entero!R3</f>
        <v>2010                          A  fines de Ene*</v>
      </c>
      <c r="S3" s="1048" t="str">
        <f>+entero!S3</f>
        <v>2010                          A  fines de Feb*</v>
      </c>
      <c r="T3" s="1048" t="str">
        <f>+entero!T3</f>
        <v>2010                          A  fines de Mar*</v>
      </c>
      <c r="U3" s="1048" t="str">
        <f>+entero!U3</f>
        <v>2010                          A  fines de adr*</v>
      </c>
      <c r="V3" s="1048" t="str">
        <f>+entero!V3</f>
        <v>2010                          A  fines de May*</v>
      </c>
      <c r="W3" s="1048" t="str">
        <f>+entero!W3</f>
        <v>2010                          A  fines de Jun*</v>
      </c>
      <c r="X3" s="1048" t="str">
        <f>+entero!X3</f>
        <v>2010                          A  fines de Jul*</v>
      </c>
      <c r="Y3" s="1048" t="str">
        <f>+entero!Y3</f>
        <v>2010                          A  fines de Ago*</v>
      </c>
      <c r="Z3" s="1048" t="str">
        <f>+entero!Z3</f>
        <v>2010                          A  fines de Sep*</v>
      </c>
      <c r="AA3" s="1048" t="str">
        <f>+entero!AA3</f>
        <v>2010                          A  fines de Oct*</v>
      </c>
      <c r="AB3" s="1048" t="str">
        <f>+entero!AB3</f>
        <v>2010                          A  fines de Nov*</v>
      </c>
      <c r="AC3" s="1048" t="str">
        <f>+entero!AC3</f>
        <v>2010                          A  fines de Dic*</v>
      </c>
      <c r="AD3" s="1048" t="str">
        <f>+entero!AD3</f>
        <v>2011                          A  fines de Ene*</v>
      </c>
      <c r="AE3" s="1048" t="str">
        <f>+entero!AE3</f>
        <v>2011                          A  fines de Feb*</v>
      </c>
      <c r="AF3" s="1048" t="str">
        <f>+entero!AF3</f>
        <v>2011                          A  fines de Mar*</v>
      </c>
      <c r="AG3" s="1048" t="str">
        <f>+entero!AG3</f>
        <v>2011                          A  fines de adr*</v>
      </c>
      <c r="AH3" s="1048" t="str">
        <f>+entero!AH3</f>
        <v>2011                          A  fines de May*</v>
      </c>
      <c r="AI3" s="1048" t="str">
        <f>+entero!AI3</f>
        <v>2011                          A  fines de Jun*</v>
      </c>
      <c r="AJ3" s="1048" t="str">
        <f>+entero!AJ3</f>
        <v>2011                          A  fines de Jul*</v>
      </c>
      <c r="AK3" s="1048" t="str">
        <f>+entero!AK3</f>
        <v>2011                          A  fines de Ago*</v>
      </c>
      <c r="AL3" s="1048" t="str">
        <f>+entero!AL3</f>
        <v>2011                          A  fines de Sep*</v>
      </c>
      <c r="AM3" s="1048" t="str">
        <f>+entero!AM3</f>
        <v>2011                          A  fines de Oct*</v>
      </c>
      <c r="AN3" s="1048" t="str">
        <f>+entero!AN3</f>
        <v>2011                          A  fines de Nov*</v>
      </c>
      <c r="AO3" s="1048" t="str">
        <f>+entero!AO3</f>
        <v>2011                          A  fines de Dic*</v>
      </c>
      <c r="AP3" s="1048" t="str">
        <f>+entero!AP3</f>
        <v>2012                          A  fines de Ene*</v>
      </c>
      <c r="AQ3" s="1048" t="str">
        <f>+entero!AQ3</f>
        <v>2012                          A  fines de Feb*</v>
      </c>
      <c r="AR3" s="1048" t="str">
        <f>+entero!AR3</f>
        <v>2012                          A  fines de Mar*</v>
      </c>
      <c r="AS3" s="1048" t="str">
        <f>+entero!AS3</f>
        <v>2012                          A  fines de adr*</v>
      </c>
      <c r="AT3" s="1048" t="str">
        <f>+entero!AT3</f>
        <v>2012                          A  fines de May*</v>
      </c>
      <c r="AU3" s="1048" t="str">
        <f>+entero!AU3</f>
        <v>2012                          A  fines de Jun*</v>
      </c>
      <c r="AV3" s="1048" t="str">
        <f>+entero!AV3</f>
        <v>2012                          A  fines de Jul*</v>
      </c>
      <c r="AW3" s="1048" t="str">
        <f>+entero!AW3</f>
        <v>2012                          A  fines de Ago*</v>
      </c>
      <c r="AX3" s="1048" t="str">
        <f>+entero!AX3</f>
        <v>2012                          A  fines de Sep*</v>
      </c>
      <c r="AY3" s="1048" t="str">
        <f>+entero!AY3</f>
        <v>2012                          A  fines de Oct*</v>
      </c>
      <c r="AZ3" s="1048" t="str">
        <f>+entero!AZ3</f>
        <v>2012                          A  fines de Nov*</v>
      </c>
      <c r="BA3" s="1048" t="str">
        <f>+entero!BA3</f>
        <v>2012                          A  fines de Dic*</v>
      </c>
      <c r="BB3" s="1048" t="str">
        <f>+entero!BB3</f>
        <v>2013                          A  fines de Ene*</v>
      </c>
      <c r="BC3" s="1048" t="str">
        <f>+entero!BC3</f>
        <v>2013                          A  fines de Feb*</v>
      </c>
      <c r="BD3" s="1048" t="str">
        <f>+entero!BD3</f>
        <v>2013                          A  fines de Mar*</v>
      </c>
      <c r="BE3" s="1048" t="str">
        <f>+entero!BE3</f>
        <v>2013                          A  fines de adr*</v>
      </c>
      <c r="BF3" s="1048" t="str">
        <f>+entero!BF3</f>
        <v>2013                          A  fines de May*</v>
      </c>
      <c r="BG3" s="1048" t="str">
        <f>+entero!BG3</f>
        <v>2013                          A  fines de Jun*</v>
      </c>
      <c r="BH3" s="1048" t="str">
        <f>+entero!BH3</f>
        <v>2013                          A  fines de Jul*</v>
      </c>
      <c r="BI3" s="1048" t="str">
        <f>+entero!BI3</f>
        <v>2013                          A  fines de Ago*</v>
      </c>
      <c r="BJ3" s="1048" t="str">
        <f>+entero!BJ3</f>
        <v>2013                          A  fines de Sep*</v>
      </c>
      <c r="BK3" s="1048" t="str">
        <f>+entero!BK3</f>
        <v>2013                          A  fines de Oct*</v>
      </c>
      <c r="BL3" s="1048" t="str">
        <f>+entero!BL3</f>
        <v>2013                          A  fines de Nov*</v>
      </c>
      <c r="BM3" s="1048" t="str">
        <f>+entero!BM3</f>
        <v>2013                          A  fines de Dic*</v>
      </c>
      <c r="BN3" s="1048" t="str">
        <f>+entero!BN3</f>
        <v>2014                          A  fines de Ene*</v>
      </c>
      <c r="BO3" s="1048" t="str">
        <f>+entero!BO3</f>
        <v>2014                          A  fines de Feb*</v>
      </c>
      <c r="BP3" s="1048" t="str">
        <f>+entero!BP3</f>
        <v>2014                          A  fines de Mar*</v>
      </c>
      <c r="BQ3" s="1048" t="str">
        <f>+entero!BQ3</f>
        <v>2014                          A  fines de adr*</v>
      </c>
      <c r="BR3" s="1048" t="str">
        <f>+entero!BR3</f>
        <v>2014                          A  fines de May*</v>
      </c>
      <c r="BS3" s="1048" t="str">
        <f>+entero!BS3</f>
        <v>2014                          A  fines de Jun*</v>
      </c>
      <c r="BT3" s="1048" t="str">
        <f>+entero!BT3</f>
        <v>2014                          A  fines de Jul*</v>
      </c>
      <c r="BU3" s="1048" t="str">
        <f>+entero!BU3</f>
        <v>2014                          A  fines de Ago*</v>
      </c>
      <c r="BV3" s="1048" t="str">
        <f>+entero!BV3</f>
        <v>2014                          A  fines de Sep*</v>
      </c>
      <c r="BW3" s="1048" t="str">
        <f>+entero!BW3</f>
        <v>2014                          A  fines de Oct*</v>
      </c>
      <c r="BX3" s="1048" t="str">
        <f>+entero!BX3</f>
        <v>2014                          A  fines de Nov*</v>
      </c>
      <c r="BY3" s="1048" t="str">
        <f>+entero!BY3</f>
        <v>2014                          A  fines de Dic*</v>
      </c>
      <c r="BZ3" s="1048" t="str">
        <f>+entero!BZ3</f>
        <v>2015                         A  fines de Ene*</v>
      </c>
      <c r="CA3" s="1048" t="str">
        <f>+entero!CA3</f>
        <v>2015                         A  fines de Feb*</v>
      </c>
      <c r="CB3" s="1048" t="str">
        <f>+entero!CB3</f>
        <v>2015                         A  fines de Mar*</v>
      </c>
      <c r="CC3" s="1048" t="str">
        <f>+entero!CC3</f>
        <v xml:space="preserve">2015                         A  fines de adr* </v>
      </c>
      <c r="CD3" s="1048" t="str">
        <f>+entero!CD3</f>
        <v xml:space="preserve">2015                         A  fines de May* </v>
      </c>
      <c r="CE3" s="1048" t="str">
        <f>+entero!CE3</f>
        <v xml:space="preserve">2015                         A  fines de Jun* </v>
      </c>
      <c r="CF3" s="1048" t="str">
        <f>+entero!CF3</f>
        <v xml:space="preserve">2015                         A  fines de Jul* </v>
      </c>
      <c r="CG3" s="1048" t="str">
        <f>+entero!CG3</f>
        <v xml:space="preserve">2015                         A  fines de Ago* </v>
      </c>
      <c r="CH3" s="1048" t="str">
        <f>+entero!CH3</f>
        <v xml:space="preserve">2015                         A  fines de Sep* </v>
      </c>
      <c r="CI3" s="1048" t="str">
        <f>+entero!CI3</f>
        <v xml:space="preserve">2015                         A  fines de Oct* </v>
      </c>
      <c r="CJ3" s="1048" t="str">
        <f>+entero!CJ3</f>
        <v xml:space="preserve">2015                         A  fines de Nov* </v>
      </c>
      <c r="CK3" s="1048" t="str">
        <f>+entero!CK3</f>
        <v xml:space="preserve">2015                         A  fines de Dic* </v>
      </c>
      <c r="CL3" s="1048" t="str">
        <f>+entero!CL3</f>
        <v xml:space="preserve">2016                         A  fines de Ene* </v>
      </c>
      <c r="CM3" s="1048" t="str">
        <f>+entero!CM3</f>
        <v xml:space="preserve">2016                         A  fines de Feb* </v>
      </c>
      <c r="CN3" s="1048" t="str">
        <f>+entero!CN3</f>
        <v xml:space="preserve">2016                         A  fines de Mar* </v>
      </c>
      <c r="CO3" s="1048" t="str">
        <f>+entero!CO3</f>
        <v xml:space="preserve">2016                         A  fines de adr* </v>
      </c>
      <c r="CP3" s="1048" t="str">
        <f>+entero!CP3</f>
        <v xml:space="preserve">2016                         A  fines de May* </v>
      </c>
      <c r="CQ3" s="1048" t="str">
        <f>+entero!CQ3</f>
        <v xml:space="preserve">2016                         A  fines de Jun* </v>
      </c>
      <c r="CR3" s="1048" t="str">
        <f>+entero!CR3</f>
        <v xml:space="preserve">2016                         A  fines de Jul* </v>
      </c>
      <c r="CS3" s="1048" t="str">
        <f>+entero!CS3</f>
        <v xml:space="preserve">2016                         A  fines de Ago* </v>
      </c>
      <c r="CT3" s="1048" t="str">
        <f>+entero!CT3</f>
        <v xml:space="preserve">2016                         A  fines de Sep* </v>
      </c>
      <c r="CU3" s="1048" t="str">
        <f>+entero!CU3</f>
        <v xml:space="preserve">2016                         A  fines de Oct* </v>
      </c>
      <c r="CV3" s="1048" t="str">
        <f>+entero!CV3</f>
        <v xml:space="preserve">2016                         A  fines de Nov* </v>
      </c>
      <c r="CW3" s="1048" t="str">
        <f>+entero!CW3</f>
        <v>2016                         A  fines de Dic* 15</v>
      </c>
      <c r="CX3" s="1048" t="str">
        <f>+entero!CX3</f>
        <v xml:space="preserve">2017                         A  fines de Ene* </v>
      </c>
      <c r="CY3" s="1048" t="str">
        <f>+entero!CY3</f>
        <v xml:space="preserve">2017                         A  fines de Feb* </v>
      </c>
      <c r="CZ3" s="1048" t="str">
        <f>+entero!CZ3</f>
        <v xml:space="preserve">2017                         A  fines de Mar* </v>
      </c>
      <c r="DA3" s="1048" t="str">
        <f>+entero!DA3</f>
        <v xml:space="preserve">2017                         A  fines de Abr* </v>
      </c>
      <c r="DB3" s="1048" t="str">
        <f>+entero!DB3</f>
        <v xml:space="preserve">2017                         A  fines de May* </v>
      </c>
      <c r="DC3" s="1048" t="str">
        <f>+entero!DC3</f>
        <v xml:space="preserve">2017                         A  fines de Jun* </v>
      </c>
      <c r="DD3" s="1048" t="str">
        <f>+entero!DD3</f>
        <v xml:space="preserve">2017                         A  fines de Jul* </v>
      </c>
      <c r="DE3" s="1048" t="str">
        <f>+entero!DE3</f>
        <v xml:space="preserve">2017                         A  fines de Ago* </v>
      </c>
      <c r="DF3" s="1048" t="str">
        <f>+entero!DF3</f>
        <v xml:space="preserve">2017                         A  fines de Sep* </v>
      </c>
      <c r="DG3" s="1048" t="str">
        <f>+entero!DG3</f>
        <v xml:space="preserve">2017                         A  fines de Oct* </v>
      </c>
      <c r="DH3" s="1034" t="s">
        <v>237</v>
      </c>
      <c r="DI3" s="1034" t="s">
        <v>249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60" t="str">
        <f>+entero!DM3</f>
        <v>Semana 1°</v>
      </c>
      <c r="DN3" s="1062" t="str">
        <f>+entero!DN3</f>
        <v>Semana 2°</v>
      </c>
      <c r="DO3" s="1063"/>
      <c r="DP3" s="1063"/>
      <c r="DQ3" s="1063"/>
      <c r="DR3" s="1064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66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49"/>
      <c r="DH4" s="1035"/>
      <c r="DI4" s="1035"/>
      <c r="DJ4" s="1035"/>
      <c r="DK4" s="1035"/>
      <c r="DL4" s="1035"/>
      <c r="DM4" s="1061"/>
      <c r="DN4" s="1011">
        <f>+entero!DN4</f>
        <v>43199</v>
      </c>
      <c r="DO4" s="956">
        <f>+entero!DO4</f>
        <v>43200</v>
      </c>
      <c r="DP4" s="891">
        <f>+entero!DP4</f>
        <v>43201</v>
      </c>
      <c r="DQ4" s="891">
        <f>+entero!DQ4</f>
        <v>43202</v>
      </c>
      <c r="DR4" s="884">
        <f>+entero!DR4</f>
        <v>43203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4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8"/>
      <c r="DH5" s="868"/>
      <c r="DI5" s="11"/>
      <c r="DJ5" s="11"/>
      <c r="DK5" s="11"/>
      <c r="DL5" s="11"/>
      <c r="DM5" s="11"/>
      <c r="DN5" s="11"/>
      <c r="DO5" s="966"/>
      <c r="DP5" s="966"/>
      <c r="DQ5" s="966"/>
      <c r="DR5" s="965"/>
      <c r="DS5" s="166"/>
      <c r="DT5" s="166"/>
      <c r="DU5" s="166"/>
      <c r="DV5" s="166"/>
      <c r="DW5" s="166"/>
      <c r="DX5" s="166"/>
      <c r="DY5" s="166"/>
    </row>
    <row r="6" spans="1:129" ht="12.75" hidden="1" customHeight="1" x14ac:dyDescent="0.2">
      <c r="A6" s="3"/>
      <c r="B6" s="1043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866"/>
      <c r="DO6" s="967"/>
      <c r="DP6" s="967"/>
      <c r="DQ6" s="967"/>
      <c r="DR6" s="1014"/>
      <c r="DS6" s="174"/>
      <c r="DT6" s="174"/>
      <c r="DU6" s="174"/>
      <c r="DV6" s="174"/>
      <c r="DW6" s="166"/>
      <c r="DX6" s="166"/>
      <c r="DY6" s="166"/>
    </row>
    <row r="7" spans="1:129" x14ac:dyDescent="0.2">
      <c r="A7" s="3"/>
      <c r="B7" s="1043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6">
        <f>+entero!DG98</f>
        <v>-0.21422961184162093</v>
      </c>
      <c r="DH7" s="776">
        <f>+entero!DH98</f>
        <v>7.7759331634053019E-2</v>
      </c>
      <c r="DI7" s="776">
        <f>+entero!DI98</f>
        <v>0.3369056147454641</v>
      </c>
      <c r="DJ7" s="776">
        <f>+entero!DJ98</f>
        <v>0.30475384848263065</v>
      </c>
      <c r="DK7" s="776">
        <f>+entero!DK98</f>
        <v>0.31916234375608532</v>
      </c>
      <c r="DL7" s="776">
        <f>+entero!DL98</f>
        <v>-0.12767242128135514</v>
      </c>
      <c r="DM7" s="866"/>
      <c r="DN7" s="866"/>
      <c r="DO7" s="967"/>
      <c r="DP7" s="967"/>
      <c r="DQ7" s="967"/>
      <c r="DR7" s="1014"/>
      <c r="DS7" s="174"/>
      <c r="DT7" s="174"/>
      <c r="DU7" s="174"/>
      <c r="DV7" s="174"/>
      <c r="DW7" s="166"/>
      <c r="DX7" s="166"/>
      <c r="DY7" s="166"/>
    </row>
    <row r="8" spans="1:129" x14ac:dyDescent="0.2">
      <c r="A8" s="3"/>
      <c r="B8" s="1043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6">
        <f>+entero!DG99</f>
        <v>2.2902386038060163</v>
      </c>
      <c r="DH8" s="776">
        <f>+entero!DH99</f>
        <v>2.3697788096712191</v>
      </c>
      <c r="DI8" s="776">
        <f>+entero!DI99</f>
        <v>2.7146683422835105</v>
      </c>
      <c r="DJ8" s="776">
        <f>+entero!DJ99</f>
        <v>0.30475384848263065</v>
      </c>
      <c r="DK8" s="776">
        <f>+entero!DK99</f>
        <v>0.62488885176421594</v>
      </c>
      <c r="DL8" s="776">
        <f>+entero!DL99</f>
        <v>0.49641861975548984</v>
      </c>
      <c r="DM8" s="866"/>
      <c r="DN8" s="866"/>
      <c r="DO8" s="967"/>
      <c r="DP8" s="967"/>
      <c r="DQ8" s="967"/>
      <c r="DR8" s="1014"/>
      <c r="DS8" s="174"/>
      <c r="DT8" s="174"/>
      <c r="DU8" s="174"/>
      <c r="DV8" s="174"/>
      <c r="DW8" s="166"/>
      <c r="DX8" s="166"/>
      <c r="DY8" s="166"/>
    </row>
    <row r="9" spans="1:129" x14ac:dyDescent="0.2">
      <c r="A9" s="3"/>
      <c r="B9" s="1043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6">
        <f>+entero!DG100</f>
        <v>3.0118281211627629</v>
      </c>
      <c r="DH9" s="776">
        <f>+entero!DH100</f>
        <v>2.665328167462655</v>
      </c>
      <c r="DI9" s="776">
        <f>+entero!DI100</f>
        <v>2.7146683422835105</v>
      </c>
      <c r="DJ9" s="776">
        <f>+entero!DJ100</f>
        <v>2.9280718035576525</v>
      </c>
      <c r="DK9" s="776">
        <f>+entero!DK100</f>
        <v>2.8702155472603907</v>
      </c>
      <c r="DL9" s="776">
        <f>+entero!DL100</f>
        <v>2.7280740860542663</v>
      </c>
      <c r="DM9" s="866"/>
      <c r="DN9" s="866"/>
      <c r="DO9" s="967"/>
      <c r="DP9" s="967"/>
      <c r="DQ9" s="967"/>
      <c r="DR9" s="1014"/>
      <c r="DS9" s="174"/>
      <c r="DT9" s="174"/>
      <c r="DU9" s="174"/>
      <c r="DV9" s="174"/>
      <c r="DW9" s="166"/>
      <c r="DX9" s="166"/>
      <c r="DY9" s="166"/>
    </row>
    <row r="10" spans="1:129" hidden="1" x14ac:dyDescent="0.2">
      <c r="A10" s="3"/>
      <c r="B10" s="1043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866"/>
      <c r="DN10" s="866"/>
      <c r="DO10" s="967"/>
      <c r="DP10" s="967"/>
      <c r="DQ10" s="967"/>
      <c r="DR10" s="1014"/>
      <c r="DS10" s="174"/>
      <c r="DT10" s="174"/>
      <c r="DU10" s="174"/>
      <c r="DV10" s="174"/>
      <c r="DW10" s="166"/>
      <c r="DX10" s="166"/>
      <c r="DY10" s="166"/>
    </row>
    <row r="11" spans="1:129" x14ac:dyDescent="0.2">
      <c r="A11" s="3"/>
      <c r="B11" s="1043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6">
        <f>+entero!DG102</f>
        <v>6.4333329385264731E-2</v>
      </c>
      <c r="DH11" s="776">
        <f>+entero!DH102</f>
        <v>9.698532660993131E-2</v>
      </c>
      <c r="DI11" s="776">
        <f>+entero!DI102</f>
        <v>0.35420193507286069</v>
      </c>
      <c r="DJ11" s="776">
        <f>+entero!DJ102</f>
        <v>0.2132488439875774</v>
      </c>
      <c r="DK11" s="776">
        <f>+entero!DK102</f>
        <v>0.34541414463229936</v>
      </c>
      <c r="DL11" s="776">
        <f>+entero!DL102</f>
        <v>-0.12754046640800942</v>
      </c>
      <c r="DM11" s="866"/>
      <c r="DN11" s="866"/>
      <c r="DO11" s="967"/>
      <c r="DP11" s="967"/>
      <c r="DQ11" s="967"/>
      <c r="DR11" s="1014"/>
      <c r="DS11" s="174"/>
      <c r="DT11" s="174"/>
      <c r="DU11" s="174"/>
      <c r="DV11" s="174"/>
      <c r="DW11" s="166"/>
      <c r="DX11" s="166"/>
      <c r="DY11" s="166"/>
    </row>
    <row r="12" spans="1:129" x14ac:dyDescent="0.2">
      <c r="A12" s="3"/>
      <c r="B12" s="1043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6">
        <f>+entero!DG103</f>
        <v>0.90582527167111238</v>
      </c>
      <c r="DH12" s="776">
        <f>+entero!DH103</f>
        <v>1.0036891158792915</v>
      </c>
      <c r="DI12" s="776">
        <f>+entero!DI103</f>
        <v>1.3614461372227105</v>
      </c>
      <c r="DJ12" s="776">
        <f>+entero!DJ103</f>
        <v>0.21324884398756794</v>
      </c>
      <c r="DK12" s="776">
        <f>+entero!DK103</f>
        <v>0.55939958029027625</v>
      </c>
      <c r="DL12" s="776">
        <f>+entero!DL103</f>
        <v>0.4311456530484703</v>
      </c>
      <c r="DM12" s="866"/>
      <c r="DN12" s="866"/>
      <c r="DO12" s="967"/>
      <c r="DP12" s="967"/>
      <c r="DQ12" s="967"/>
      <c r="DR12" s="1014"/>
      <c r="DS12" s="174"/>
      <c r="DT12" s="174"/>
      <c r="DU12" s="174"/>
      <c r="DV12" s="174"/>
      <c r="DW12" s="166"/>
      <c r="DX12" s="166"/>
      <c r="DY12" s="166"/>
    </row>
    <row r="13" spans="1:129" x14ac:dyDescent="0.2">
      <c r="A13" s="3"/>
      <c r="B13" s="1043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6">
        <f>+entero!DG104</f>
        <v>1.2643166765828218</v>
      </c>
      <c r="DH13" s="776">
        <f>+entero!DH104</f>
        <v>1.2760781446075731</v>
      </c>
      <c r="DI13" s="776">
        <f>+entero!DI104</f>
        <v>1.3614461372227105</v>
      </c>
      <c r="DJ13" s="776">
        <f>+entero!DJ104</f>
        <v>1.2771931131561054</v>
      </c>
      <c r="DK13" s="776">
        <f>+entero!DK104</f>
        <v>1.5154308372079317</v>
      </c>
      <c r="DL13" s="776">
        <f>+entero!DL104</f>
        <v>1.4551004529747669</v>
      </c>
      <c r="DM13" s="866"/>
      <c r="DN13" s="866"/>
      <c r="DO13" s="967"/>
      <c r="DP13" s="967"/>
      <c r="DQ13" s="967"/>
      <c r="DR13" s="1014"/>
      <c r="DS13" s="174"/>
      <c r="DT13" s="174"/>
      <c r="DU13" s="174"/>
      <c r="DV13" s="174"/>
      <c r="DW13" s="166"/>
      <c r="DX13" s="166"/>
      <c r="DY13" s="166"/>
    </row>
    <row r="14" spans="1:12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6">
        <f>+entero!DF105</f>
        <v>4.12801658974917E-2</v>
      </c>
      <c r="DG14" s="776">
        <f>+entero!DG105</f>
        <v>4.48079426569769E-2</v>
      </c>
      <c r="DH14" s="776">
        <f>+entero!DH105</f>
        <v>3.8998881692392504E-2</v>
      </c>
      <c r="DI14" s="776">
        <f>+entero!DI105</f>
        <v>4.0480780127323923E-2</v>
      </c>
      <c r="DJ14" s="776">
        <f>+entero!DJ105</f>
        <v>3.2305878658164297E-2</v>
      </c>
      <c r="DK14" s="776">
        <f>+entero!DK105</f>
        <v>0.47398617176823998</v>
      </c>
      <c r="DL14" s="776">
        <f>+entero!DL105</f>
        <v>8.3417545718957403E-2</v>
      </c>
      <c r="DM14" s="866"/>
      <c r="DN14" s="866"/>
      <c r="DO14" s="967"/>
      <c r="DP14" s="967"/>
      <c r="DQ14" s="967"/>
      <c r="DR14" s="1014"/>
      <c r="DS14" s="174"/>
      <c r="DT14" s="174"/>
      <c r="DU14" s="174"/>
      <c r="DV14" s="174"/>
      <c r="DW14" s="166"/>
      <c r="DX14" s="166"/>
      <c r="DY14" s="166"/>
    </row>
    <row r="15" spans="1:12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6">
        <f>+entero!DF106</f>
        <v>-1.0309492243065099</v>
      </c>
      <c r="DG15" s="776">
        <f>+entero!DG106</f>
        <v>-0.76280646201982705</v>
      </c>
      <c r="DH15" s="776">
        <f>+entero!DH106</f>
        <v>2.3884189545370083</v>
      </c>
      <c r="DI15" s="776">
        <f>+entero!DI106</f>
        <v>0.67906579981027448</v>
      </c>
      <c r="DJ15" s="776">
        <f>+entero!DJ106</f>
        <v>1.0268392318931501</v>
      </c>
      <c r="DK15" s="776">
        <f>+entero!DK106</f>
        <v>-0.68294428907140803</v>
      </c>
      <c r="DL15" s="776">
        <f>+entero!DL106</f>
        <v>1.72755918097045</v>
      </c>
      <c r="DM15" s="866"/>
      <c r="DN15" s="866"/>
      <c r="DO15" s="967"/>
      <c r="DP15" s="967"/>
      <c r="DQ15" s="967"/>
      <c r="DR15" s="1014"/>
      <c r="DS15" s="174"/>
      <c r="DT15" s="174"/>
      <c r="DU15" s="174"/>
      <c r="DV15" s="174"/>
      <c r="DW15" s="166"/>
      <c r="DX15" s="166"/>
      <c r="DY15" s="166"/>
    </row>
    <row r="16" spans="1:12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6">
        <f>+entero!DF107</f>
        <v>0.41174830886684999</v>
      </c>
      <c r="DG16" s="776">
        <f>+entero!DG107</f>
        <v>0.68379985777580898</v>
      </c>
      <c r="DH16" s="776">
        <f>+entero!DH107</f>
        <v>3.8809615048946844</v>
      </c>
      <c r="DI16" s="776">
        <f>+entero!DI107</f>
        <v>2.1466906656967311</v>
      </c>
      <c r="DJ16" s="776">
        <f>+entero!DJ107</f>
        <v>2.4995336813376698</v>
      </c>
      <c r="DK16" s="776">
        <f>+entero!DK107</f>
        <v>0.76482620234155396</v>
      </c>
      <c r="DL16" s="776">
        <f>+entero!DL107</f>
        <v>3.2104682069321102</v>
      </c>
      <c r="DM16" s="866"/>
      <c r="DN16" s="866"/>
      <c r="DO16" s="967"/>
      <c r="DP16" s="967"/>
      <c r="DQ16" s="967"/>
      <c r="DR16" s="1014"/>
      <c r="DS16" s="174"/>
      <c r="DT16" s="174"/>
      <c r="DU16" s="174"/>
      <c r="DV16" s="174"/>
      <c r="DW16" s="166"/>
      <c r="DX16" s="166"/>
      <c r="DY16" s="166"/>
    </row>
    <row r="17" spans="1:12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6">
        <f>+entero!DF108</f>
        <v>-1.39609454912978</v>
      </c>
      <c r="DG17" s="791">
        <f>+entero!DG108</f>
        <v>-1.39261745881798</v>
      </c>
      <c r="DH17" s="791">
        <f>+entero!DH108</f>
        <v>-1.3983430562629517</v>
      </c>
      <c r="DI17" s="791">
        <f>+entero!DI108</f>
        <v>-1.3968824494722032</v>
      </c>
      <c r="DJ17" s="791">
        <f>+entero!DJ108</f>
        <v>-1.4049398954604799</v>
      </c>
      <c r="DK17" s="791">
        <f>+entero!DK108</f>
        <v>-0.96962758736219801</v>
      </c>
      <c r="DL17" s="791">
        <f>+entero!DL108</f>
        <v>-1.35456259143216</v>
      </c>
      <c r="DM17" s="867"/>
      <c r="DN17" s="867"/>
      <c r="DO17" s="1009"/>
      <c r="DP17" s="1009"/>
      <c r="DQ17" s="1020"/>
      <c r="DR17" s="1022"/>
      <c r="DS17" s="174"/>
      <c r="DT17" s="174"/>
      <c r="DU17" s="174"/>
      <c r="DV17" s="174"/>
      <c r="DW17" s="166"/>
      <c r="DX17" s="166"/>
      <c r="DY17" s="166"/>
    </row>
    <row r="18" spans="1:129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6"/>
      <c r="DH18" s="776"/>
      <c r="DI18" s="776"/>
      <c r="DJ18" s="776"/>
      <c r="DK18" s="776"/>
      <c r="DL18" s="776"/>
      <c r="DM18" s="776"/>
      <c r="DN18" s="863"/>
      <c r="DO18" s="469"/>
      <c r="DP18" s="469"/>
      <c r="DQ18" s="469"/>
      <c r="DR18" s="962"/>
      <c r="DS18" s="174"/>
      <c r="DT18" s="174"/>
      <c r="DU18" s="174"/>
      <c r="DV18" s="174"/>
      <c r="DW18" s="166"/>
      <c r="DX18" s="166"/>
      <c r="DY18" s="166"/>
    </row>
    <row r="19" spans="1:129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6">
        <f>+entero!DG110</f>
        <v>2.5</v>
      </c>
      <c r="DH19" s="776">
        <f>+entero!DH110</f>
        <v>2.5</v>
      </c>
      <c r="DI19" s="776">
        <f>+entero!DI110</f>
        <v>2.5</v>
      </c>
      <c r="DJ19" s="776">
        <f>+entero!DJ110</f>
        <v>2.5</v>
      </c>
      <c r="DK19" s="776">
        <f>+entero!DK110</f>
        <v>2.5</v>
      </c>
      <c r="DL19" s="776">
        <f>+entero!DL110</f>
        <v>2.5</v>
      </c>
      <c r="DM19" s="776">
        <f>+entero!DM110</f>
        <v>2.5</v>
      </c>
      <c r="DN19" s="863">
        <f>+entero!DN110</f>
        <v>2.5</v>
      </c>
      <c r="DO19" s="469">
        <f>+entero!DO110</f>
        <v>2.5</v>
      </c>
      <c r="DP19" s="469">
        <f>+entero!DP110</f>
        <v>2.5</v>
      </c>
      <c r="DQ19" s="469">
        <f>+entero!DQ110</f>
        <v>2.5</v>
      </c>
      <c r="DR19" s="962">
        <f>+entero!DR110</f>
        <v>2.5</v>
      </c>
      <c r="DS19" s="174"/>
      <c r="DT19" s="174"/>
      <c r="DU19" s="174"/>
      <c r="DV19" s="174"/>
      <c r="DW19" s="166"/>
      <c r="DX19" s="166"/>
      <c r="DY19" s="166"/>
    </row>
    <row r="20" spans="1:129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1">
        <f>+entero!DG111</f>
        <v>4</v>
      </c>
      <c r="DH20" s="791">
        <f>+entero!DH111</f>
        <v>4</v>
      </c>
      <c r="DI20" s="791">
        <f>+entero!DI111</f>
        <v>4</v>
      </c>
      <c r="DJ20" s="791">
        <f>+entero!DJ111</f>
        <v>4</v>
      </c>
      <c r="DK20" s="791">
        <f>+entero!DK111</f>
        <v>4</v>
      </c>
      <c r="DL20" s="791">
        <f>+entero!DL111</f>
        <v>4</v>
      </c>
      <c r="DM20" s="791">
        <f>+entero!DM111</f>
        <v>4</v>
      </c>
      <c r="DN20" s="1012">
        <f>+entero!DN111</f>
        <v>4</v>
      </c>
      <c r="DO20" s="1010">
        <f>+entero!DO111</f>
        <v>4</v>
      </c>
      <c r="DP20" s="1010">
        <f>+entero!DP111</f>
        <v>4</v>
      </c>
      <c r="DQ20" s="1021">
        <f>+entero!DQ111</f>
        <v>4</v>
      </c>
      <c r="DR20" s="1023">
        <f>+entero!DR111</f>
        <v>4</v>
      </c>
      <c r="DS20" s="174"/>
      <c r="DT20" s="174"/>
      <c r="DU20" s="174"/>
      <c r="DV20" s="174"/>
      <c r="DW20" s="166"/>
      <c r="DX20" s="166"/>
      <c r="DY20" s="166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2"/>
      <c r="DH21" s="762"/>
      <c r="DI21" s="4"/>
      <c r="DJ21" s="4"/>
      <c r="DK21" s="4"/>
      <c r="DL21" s="4"/>
      <c r="DM21" s="4"/>
      <c r="DN21" s="4"/>
      <c r="DO21" s="4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2"/>
      <c r="DH22" s="762"/>
      <c r="DI22" s="4"/>
      <c r="DJ22" s="4"/>
      <c r="DK22" s="4"/>
      <c r="DL22" s="4"/>
      <c r="DM22" s="4"/>
      <c r="DN22" s="4"/>
      <c r="DO22" s="4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2"/>
      <c r="DH23" s="762"/>
      <c r="DI23" s="4"/>
      <c r="DJ23" s="4"/>
      <c r="DK23" s="4"/>
      <c r="DL23" s="4"/>
      <c r="DM23" s="4"/>
      <c r="DN23" s="4"/>
      <c r="DO23" s="4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4"/>
      <c r="DJ24" s="4"/>
      <c r="DK24" s="4"/>
      <c r="DL24" s="4"/>
      <c r="DM24" s="4"/>
      <c r="DN24" s="4"/>
      <c r="DO24" s="4"/>
      <c r="DS24" s="166"/>
      <c r="DT24" s="166"/>
      <c r="DU24" s="166"/>
      <c r="DV24" s="166"/>
      <c r="DW24" s="166"/>
      <c r="DX24" s="166"/>
      <c r="DY24" s="166"/>
    </row>
    <row r="25" spans="1:12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4"/>
      <c r="DJ25" s="4"/>
      <c r="DK25" s="4"/>
      <c r="DL25" s="4"/>
      <c r="DM25" s="4"/>
      <c r="DN25" s="4"/>
      <c r="DO25" s="4"/>
      <c r="DS25" s="166"/>
      <c r="DT25" s="166"/>
      <c r="DU25" s="166"/>
      <c r="DV25" s="166"/>
      <c r="DW25" s="166"/>
      <c r="DX25" s="166"/>
      <c r="DY25" s="166"/>
    </row>
    <row r="26" spans="1:12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4"/>
      <c r="DH26" s="764"/>
      <c r="DI26" s="764"/>
      <c r="DJ26" s="764"/>
      <c r="DK26" s="764"/>
      <c r="DL26" s="764"/>
      <c r="DM26" s="764"/>
      <c r="DN26" s="764"/>
      <c r="DO26" s="764"/>
      <c r="DS26" s="166"/>
      <c r="DT26" s="166"/>
      <c r="DU26" s="166"/>
      <c r="DV26" s="166"/>
      <c r="DW26" s="166"/>
      <c r="DX26" s="166"/>
      <c r="DY26" s="166"/>
    </row>
    <row r="27" spans="1:12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4"/>
      <c r="DH27" s="764"/>
      <c r="DI27" s="764"/>
      <c r="DJ27" s="764"/>
      <c r="DK27" s="764"/>
      <c r="DL27" s="764"/>
      <c r="DM27" s="764"/>
      <c r="DN27" s="764"/>
      <c r="DO27" s="764"/>
      <c r="DS27" s="166"/>
      <c r="DT27" s="166"/>
      <c r="DU27" s="166"/>
      <c r="DV27" s="166"/>
      <c r="DW27" s="166"/>
      <c r="DX27" s="166"/>
      <c r="DY27" s="166"/>
    </row>
    <row r="28" spans="1:12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4"/>
      <c r="DH28" s="764"/>
      <c r="DI28" s="764"/>
      <c r="DJ28" s="764"/>
      <c r="DK28" s="764"/>
      <c r="DL28" s="764"/>
      <c r="DM28" s="764"/>
      <c r="DN28" s="764"/>
      <c r="DO28" s="764"/>
      <c r="DS28" s="166"/>
      <c r="DT28" s="166"/>
      <c r="DU28" s="166"/>
      <c r="DV28" s="166"/>
      <c r="DW28" s="166"/>
      <c r="DX28" s="166"/>
      <c r="DY28" s="166"/>
    </row>
    <row r="29" spans="1:12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764"/>
      <c r="DS29" s="166"/>
      <c r="DT29" s="166"/>
      <c r="DU29" s="166"/>
      <c r="DV29" s="166"/>
      <c r="DW29" s="166"/>
      <c r="DX29" s="166"/>
      <c r="DY29" s="166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2"/>
      <c r="DH30" s="762"/>
      <c r="DI30" s="762"/>
      <c r="DJ30" s="762"/>
      <c r="DK30" s="762"/>
      <c r="DL30" s="762"/>
      <c r="DM30" s="762"/>
      <c r="DN30" s="762"/>
      <c r="DO30" s="762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6"/>
      <c r="DQ31" s="827"/>
      <c r="DR31" s="827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6"/>
      <c r="DQ32" s="827"/>
      <c r="DR32" s="827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6"/>
      <c r="DQ33" s="827"/>
      <c r="DR33" s="827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6"/>
      <c r="DQ34" s="827"/>
      <c r="DR34" s="827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6"/>
      <c r="DQ35" s="827"/>
      <c r="DR35" s="827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6"/>
      <c r="DQ36" s="827"/>
      <c r="DR36" s="827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6"/>
      <c r="DQ37" s="827"/>
      <c r="DR37" s="827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6"/>
      <c r="DQ38" s="827"/>
      <c r="DR38" s="827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6"/>
      <c r="DQ39" s="827"/>
      <c r="DR39" s="827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6"/>
      <c r="DQ40" s="827"/>
      <c r="DR40" s="827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6"/>
      <c r="DQ41" s="827"/>
      <c r="DR41" s="827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6"/>
      <c r="DQ42" s="827"/>
      <c r="DR42" s="827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6"/>
      <c r="DQ43" s="827"/>
      <c r="DR43" s="827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6"/>
      <c r="DQ44" s="827"/>
      <c r="DR44" s="827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6"/>
      <c r="DQ45" s="827"/>
      <c r="DR45" s="827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6"/>
      <c r="DQ46" s="827"/>
      <c r="DR46" s="827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6"/>
      <c r="DQ47" s="827"/>
      <c r="DR47" s="827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6"/>
      <c r="DQ48" s="827"/>
      <c r="DR48" s="827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6"/>
      <c r="DQ49" s="827"/>
      <c r="DR49" s="827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6"/>
      <c r="DQ50" s="827"/>
      <c r="DR50" s="827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6"/>
      <c r="DQ51" s="827"/>
      <c r="DR51" s="827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6"/>
      <c r="DQ52" s="827"/>
      <c r="DR52" s="827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6"/>
      <c r="DQ53" s="827"/>
      <c r="DR53" s="827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6"/>
      <c r="DQ54" s="827"/>
      <c r="DR54" s="827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6"/>
      <c r="DQ55" s="827"/>
      <c r="DR55" s="827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6"/>
      <c r="DQ56" s="827"/>
      <c r="DR56" s="827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6"/>
      <c r="DQ57" s="827"/>
      <c r="DR57" s="827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6"/>
      <c r="DQ58" s="827"/>
      <c r="DR58" s="827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6"/>
      <c r="DQ59" s="827"/>
      <c r="DR59" s="827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6"/>
      <c r="DQ60" s="827"/>
      <c r="DR60" s="827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6"/>
      <c r="DQ61" s="827"/>
      <c r="DR61" s="827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6"/>
      <c r="DQ62" s="827"/>
      <c r="DR62" s="827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6"/>
      <c r="DQ63" s="827"/>
      <c r="DR63" s="827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6"/>
      <c r="DQ64" s="827"/>
      <c r="DR64" s="827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6"/>
      <c r="DQ65" s="827"/>
      <c r="DR65" s="827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6"/>
      <c r="DQ66" s="827"/>
      <c r="DR66" s="827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6"/>
      <c r="DQ67" s="827"/>
      <c r="DR67" s="827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6"/>
      <c r="DQ68" s="827"/>
      <c r="DR68" s="827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6"/>
      <c r="DQ69" s="827"/>
      <c r="DR69" s="827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6"/>
      <c r="DQ70" s="827"/>
      <c r="DR70" s="827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6"/>
      <c r="DQ71" s="827"/>
      <c r="DR71" s="827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6"/>
      <c r="DQ72" s="827"/>
      <c r="DR72" s="827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6"/>
      <c r="DQ73" s="827"/>
      <c r="DR73" s="827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6"/>
      <c r="DQ74" s="827"/>
      <c r="DR74" s="827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6"/>
      <c r="DQ75" s="827"/>
      <c r="DR75" s="827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6"/>
      <c r="DQ76" s="827"/>
      <c r="DR76" s="827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6"/>
      <c r="DQ77" s="827"/>
      <c r="DR77" s="827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780"/>
      <c r="DP78" s="166"/>
      <c r="DQ78" s="827"/>
      <c r="DR78" s="827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780"/>
      <c r="DP79" s="166"/>
      <c r="DQ79" s="827"/>
      <c r="DR79" s="827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780"/>
      <c r="DP80" s="166"/>
      <c r="DQ80" s="827"/>
      <c r="DR80" s="827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780"/>
      <c r="DP81" s="166"/>
      <c r="DQ81" s="827"/>
      <c r="DR81" s="827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780"/>
      <c r="DP82" s="166"/>
      <c r="DQ82" s="827"/>
      <c r="DR82" s="827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166"/>
      <c r="DQ83" s="827"/>
      <c r="DR83" s="827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6"/>
      <c r="DQ84" s="827"/>
      <c r="DR84" s="827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166"/>
      <c r="DQ85" s="827"/>
      <c r="DR85" s="827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166"/>
      <c r="DQ86" s="827"/>
      <c r="DR86" s="827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166"/>
      <c r="DQ87" s="827"/>
      <c r="DR87" s="827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Q88" s="828"/>
      <c r="DR88" s="828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Q89" s="828"/>
      <c r="DR89" s="828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Q90" s="828"/>
      <c r="DR90" s="828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Q91" s="828"/>
      <c r="DR91" s="828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Q92" s="828"/>
      <c r="DR92" s="828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Q93" s="828"/>
      <c r="DR93" s="828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Q94" s="828"/>
      <c r="DR94" s="828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Q95" s="828"/>
      <c r="DR95" s="828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Q96" s="828"/>
      <c r="DR96" s="828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Q97" s="828"/>
      <c r="DR97" s="828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Q98" s="828"/>
      <c r="DR98" s="828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Q99" s="828"/>
      <c r="DR99" s="828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Q100" s="828"/>
      <c r="DR100" s="828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Q101" s="828"/>
      <c r="DR101" s="828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Q102" s="828"/>
      <c r="DR102" s="828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Q103" s="828"/>
      <c r="DR103" s="828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Q104" s="828"/>
      <c r="DR104" s="828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Q105" s="828"/>
      <c r="DR105" s="828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Q106" s="828"/>
      <c r="DR106" s="828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Q107" s="828"/>
      <c r="DR107" s="828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Q108" s="828"/>
      <c r="DR108" s="828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Q109" s="828"/>
      <c r="DR109" s="828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Q110" s="828"/>
      <c r="DR110" s="828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Q111" s="828"/>
      <c r="DR111" s="828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Q112" s="828"/>
      <c r="DR112" s="828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Q113" s="828"/>
      <c r="DR113" s="828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Q114" s="828"/>
      <c r="DR114" s="828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Q115" s="828"/>
      <c r="DR115" s="828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Q116" s="828"/>
      <c r="DR116" s="828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Q117" s="828"/>
      <c r="DR117" s="828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Q118" s="828"/>
      <c r="DR118" s="828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Q119" s="828"/>
      <c r="DR119" s="828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Q120" s="828"/>
      <c r="DR120" s="828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Q121" s="828"/>
      <c r="DR121" s="828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Q122" s="828"/>
      <c r="DR122" s="828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Q123" s="828"/>
      <c r="DR123" s="828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Q124" s="828"/>
      <c r="DR124" s="828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Q125" s="828"/>
      <c r="DR125" s="828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Q126" s="828"/>
      <c r="DR126" s="828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Q127" s="828"/>
      <c r="DR127" s="828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Q128" s="828"/>
      <c r="DR128" s="828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Q129" s="828"/>
      <c r="DR129" s="828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Q130" s="828"/>
      <c r="DR130" s="828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Q131" s="828"/>
      <c r="DR131" s="828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Q132" s="828"/>
      <c r="DR132" s="828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Q133" s="828"/>
      <c r="DR133" s="828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Q134" s="828"/>
      <c r="DR134" s="828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Q135" s="828"/>
      <c r="DR135" s="828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Q136" s="828"/>
      <c r="DR136" s="828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Q137" s="828"/>
      <c r="DR137" s="828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Q138" s="828"/>
      <c r="DR138" s="828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Q139" s="828"/>
      <c r="DR139" s="828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Q140" s="828"/>
      <c r="DR140" s="828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Q141" s="828"/>
      <c r="DR141" s="828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Q142" s="828"/>
      <c r="DR142" s="828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Q143" s="828"/>
      <c r="DR143" s="828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Q144" s="828"/>
      <c r="DR144" s="828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Q145" s="828"/>
      <c r="DR145" s="828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Q146" s="828"/>
      <c r="DR146" s="828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Q147" s="828"/>
      <c r="DR147" s="828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Q148" s="828"/>
      <c r="DR148" s="828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Q149" s="828"/>
      <c r="DR149" s="828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Q150" s="828"/>
      <c r="DR150" s="828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Q151" s="828"/>
      <c r="DR151" s="828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Q152" s="828"/>
      <c r="DR152" s="828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Q153" s="828"/>
      <c r="DR153" s="828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Q154" s="828"/>
      <c r="DR154" s="828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Q155" s="828"/>
      <c r="DR155" s="828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Q156" s="828"/>
      <c r="DR156" s="828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  <c r="DO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  <c r="DO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840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  <c r="DO161" s="840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  <c r="DO162" s="840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0"/>
      <c r="DJ163" s="840"/>
      <c r="DK163" s="840"/>
      <c r="DL163" s="840"/>
      <c r="DM163" s="840"/>
      <c r="DN163" s="840"/>
      <c r="DO163" s="840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0"/>
      <c r="DJ164" s="840"/>
      <c r="DK164" s="840"/>
      <c r="DL164" s="840"/>
      <c r="DM164" s="840"/>
      <c r="DN164" s="840"/>
      <c r="DO164" s="840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0"/>
      <c r="DJ165" s="840"/>
      <c r="DK165" s="840"/>
      <c r="DL165" s="840"/>
      <c r="DM165" s="840"/>
      <c r="DN165" s="840"/>
      <c r="DO165" s="840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0"/>
      <c r="DJ166" s="840"/>
      <c r="DK166" s="840"/>
      <c r="DL166" s="840"/>
      <c r="DM166" s="840"/>
      <c r="DN166" s="840"/>
      <c r="DO166" s="840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0"/>
      <c r="DJ167" s="840"/>
      <c r="DK167" s="840"/>
      <c r="DL167" s="840"/>
      <c r="DM167" s="840"/>
      <c r="DN167" s="840"/>
      <c r="DO167" s="840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0"/>
      <c r="DJ168" s="840"/>
      <c r="DK168" s="840"/>
      <c r="DL168" s="840"/>
      <c r="DM168" s="840"/>
      <c r="DN168" s="840"/>
      <c r="DO168" s="840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0"/>
      <c r="DJ169" s="840"/>
      <c r="DK169" s="840"/>
      <c r="DL169" s="840"/>
      <c r="DM169" s="840"/>
      <c r="DN169" s="840"/>
      <c r="DO169" s="840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  <c r="DO170" s="840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  <c r="DO171" s="840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0"/>
      <c r="DJ172" s="840"/>
      <c r="DK172" s="840"/>
      <c r="DL172" s="840"/>
      <c r="DM172" s="840"/>
      <c r="DN172" s="840"/>
      <c r="DO172" s="840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  <c r="DO173" s="840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  <c r="DO174" s="840"/>
    </row>
  </sheetData>
  <mergeCells count="116">
    <mergeCell ref="X3:X4"/>
    <mergeCell ref="AB3:AB4"/>
    <mergeCell ref="AE3:AE4"/>
    <mergeCell ref="W3:W4"/>
    <mergeCell ref="DK3:DK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AM3:AM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G3:AG4"/>
    <mergeCell ref="Y3:Y4"/>
    <mergeCell ref="AF3:AF4"/>
    <mergeCell ref="AH3:AH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BN3:BN4"/>
    <mergeCell ref="BL3:BL4"/>
    <mergeCell ref="BF3:BF4"/>
    <mergeCell ref="BG3:BG4"/>
    <mergeCell ref="BH3:BH4"/>
    <mergeCell ref="BJ3:BJ4"/>
    <mergeCell ref="BE3:BE4"/>
    <mergeCell ref="BD3:BD4"/>
    <mergeCell ref="BC3:BC4"/>
    <mergeCell ref="BK3:BK4"/>
    <mergeCell ref="BI3:BI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AW3:AW4"/>
    <mergeCell ref="BS3:BS4"/>
    <mergeCell ref="BV3:BV4"/>
    <mergeCell ref="BQ3:BQ4"/>
    <mergeCell ref="DL3:DL4"/>
    <mergeCell ref="DN3:DR3"/>
    <mergeCell ref="DE3:DE4"/>
    <mergeCell ref="DF3:DF4"/>
    <mergeCell ref="DH3:DH4"/>
    <mergeCell ref="DG3:DG4"/>
    <mergeCell ref="CV3:CV4"/>
    <mergeCell ref="DI3:DI4"/>
    <mergeCell ref="DJ3:DJ4"/>
    <mergeCell ref="DM3:DM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  <mergeCell ref="BR3:BR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2018-04-18T20:00:49Z</cp:lastPrinted>
  <dcterms:created xsi:type="dcterms:W3CDTF">2002-08-27T17:11:09Z</dcterms:created>
  <dcterms:modified xsi:type="dcterms:W3CDTF">2018-04-18T20:01:16Z</dcterms:modified>
</cp:coreProperties>
</file>