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I_2023\YT\Seguimiento TC\Diaria_MEF\"/>
    </mc:Choice>
  </mc:AlternateContent>
  <bookViews>
    <workbookView xWindow="0" yWindow="600" windowWidth="28800" windowHeight="12420"/>
  </bookViews>
  <sheets>
    <sheet name="Reporte TC" sheetId="1" r:id="rId1"/>
  </sheets>
  <externalReferences>
    <externalReference r:id="rId2"/>
  </externalReferences>
  <definedNames>
    <definedName name="_xlnm.Print_Area" localSheetId="0">'Reporte TC'!$C$1:$K$106</definedName>
    <definedName name="BISA">'Reporte TC'!$D$15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6" i="1" l="1"/>
  <c r="J97" i="1" a="1"/>
  <c r="J97" i="1" s="1"/>
  <c r="I97" i="1" a="1"/>
  <c r="I97" i="1" s="1"/>
  <c r="H97" i="1" a="1"/>
  <c r="H97" i="1" s="1"/>
  <c r="G97" i="1"/>
  <c r="G97" i="1" a="1"/>
  <c r="F97" i="1" a="1"/>
  <c r="F97" i="1" s="1"/>
  <c r="E97" i="1" a="1"/>
  <c r="E97" i="1" s="1"/>
  <c r="J96" i="1" a="1"/>
  <c r="J96" i="1" s="1"/>
  <c r="I96" i="1" a="1"/>
  <c r="I96" i="1" s="1"/>
  <c r="H96" i="1" a="1"/>
  <c r="H96" i="1" s="1"/>
  <c r="G96" i="1" a="1"/>
  <c r="G96" i="1" s="1"/>
  <c r="F96" i="1" a="1"/>
  <c r="F96" i="1" s="1"/>
  <c r="E96" i="1" a="1"/>
  <c r="E96" i="1" s="1"/>
  <c r="J95" i="1" a="1"/>
  <c r="J95" i="1" s="1"/>
  <c r="I95" i="1" a="1"/>
  <c r="I95" i="1" s="1"/>
  <c r="H95" i="1" a="1"/>
  <c r="H95" i="1" s="1"/>
  <c r="G95" i="1" a="1"/>
  <c r="G95" i="1" s="1"/>
  <c r="F95" i="1" a="1"/>
  <c r="F95" i="1" s="1"/>
  <c r="E95" i="1" a="1"/>
  <c r="E95" i="1" s="1"/>
  <c r="J94" i="1"/>
  <c r="I94" i="1"/>
  <c r="H94" i="1"/>
  <c r="G94" i="1"/>
  <c r="F94" i="1"/>
  <c r="E94" i="1"/>
  <c r="J93" i="1" a="1"/>
  <c r="J93" i="1" s="1"/>
  <c r="I93" i="1" a="1"/>
  <c r="I93" i="1" s="1"/>
  <c r="H93" i="1" a="1"/>
  <c r="H93" i="1" s="1"/>
  <c r="G93" i="1" a="1"/>
  <c r="G93" i="1" s="1"/>
  <c r="F93" i="1" a="1"/>
  <c r="F93" i="1" s="1"/>
  <c r="E93" i="1" a="1"/>
  <c r="E93" i="1" s="1"/>
  <c r="J92" i="1" a="1"/>
  <c r="J92" i="1" s="1"/>
  <c r="I92" i="1" a="1"/>
  <c r="I92" i="1" s="1"/>
  <c r="H92" i="1" a="1"/>
  <c r="H92" i="1" s="1"/>
  <c r="G92" i="1" a="1"/>
  <c r="G92" i="1" s="1"/>
  <c r="F92" i="1" a="1"/>
  <c r="F92" i="1" s="1"/>
  <c r="E92" i="1" a="1"/>
  <c r="E92" i="1" s="1"/>
  <c r="K86" i="1" a="1"/>
  <c r="K86" i="1" s="1"/>
  <c r="J86" i="1" a="1"/>
  <c r="J86" i="1" s="1"/>
  <c r="I86" i="1" a="1"/>
  <c r="I86" i="1" s="1"/>
  <c r="H86" i="1" a="1"/>
  <c r="H86" i="1" s="1"/>
  <c r="G86" i="1" a="1"/>
  <c r="G86" i="1" s="1"/>
  <c r="F86" i="1" a="1"/>
  <c r="F86" i="1" s="1"/>
  <c r="E86" i="1" a="1"/>
  <c r="E86" i="1" s="1"/>
  <c r="D86" i="1" a="1"/>
  <c r="D86" i="1" s="1"/>
  <c r="K85" i="1" a="1"/>
  <c r="K85" i="1" s="1"/>
  <c r="J85" i="1" a="1"/>
  <c r="J85" i="1" s="1"/>
  <c r="I85" i="1" a="1"/>
  <c r="I85" i="1" s="1"/>
  <c r="H85" i="1" a="1"/>
  <c r="H85" i="1" s="1"/>
  <c r="G85" i="1" a="1"/>
  <c r="G85" i="1" s="1"/>
  <c r="F85" i="1" a="1"/>
  <c r="F85" i="1" s="1"/>
  <c r="E85" i="1" a="1"/>
  <c r="E85" i="1" s="1"/>
  <c r="D85" i="1" a="1"/>
  <c r="D85" i="1" s="1"/>
  <c r="K84" i="1" a="1"/>
  <c r="K84" i="1" s="1"/>
  <c r="J84" i="1" a="1"/>
  <c r="J84" i="1" s="1"/>
  <c r="I84" i="1" a="1"/>
  <c r="I84" i="1" s="1"/>
  <c r="H84" i="1" a="1"/>
  <c r="H84" i="1" s="1"/>
  <c r="G84" i="1" a="1"/>
  <c r="G84" i="1" s="1"/>
  <c r="F84" i="1" a="1"/>
  <c r="F84" i="1" s="1"/>
  <c r="E84" i="1" a="1"/>
  <c r="E84" i="1" s="1"/>
  <c r="D84" i="1" a="1"/>
  <c r="D84" i="1" s="1"/>
  <c r="K83" i="1" a="1"/>
  <c r="K83" i="1" s="1"/>
  <c r="J83" i="1" a="1"/>
  <c r="J83" i="1" s="1"/>
  <c r="I83" i="1" a="1"/>
  <c r="I83" i="1" s="1"/>
  <c r="H83" i="1" a="1"/>
  <c r="H83" i="1" s="1"/>
  <c r="G83" i="1" a="1"/>
  <c r="G83" i="1" s="1"/>
  <c r="F83" i="1" a="1"/>
  <c r="F83" i="1" s="1"/>
  <c r="E83" i="1" a="1"/>
  <c r="E83" i="1" s="1"/>
  <c r="D83" i="1" a="1"/>
  <c r="D83" i="1" s="1"/>
  <c r="K82" i="1" a="1"/>
  <c r="K82" i="1" s="1"/>
  <c r="J82" i="1" a="1"/>
  <c r="J82" i="1" s="1"/>
  <c r="I82" i="1" a="1"/>
  <c r="I82" i="1" s="1"/>
  <c r="H82" i="1" a="1"/>
  <c r="H82" i="1" s="1"/>
  <c r="G82" i="1" a="1"/>
  <c r="G82" i="1" s="1"/>
  <c r="F82" i="1" a="1"/>
  <c r="F82" i="1" s="1"/>
  <c r="E82" i="1" a="1"/>
  <c r="E82" i="1" s="1"/>
  <c r="D82" i="1" a="1"/>
  <c r="D82" i="1" s="1"/>
  <c r="K81" i="1" a="1"/>
  <c r="K81" i="1" s="1"/>
  <c r="J81" i="1" a="1"/>
  <c r="J81" i="1" s="1"/>
  <c r="I81" i="1" a="1"/>
  <c r="I81" i="1" s="1"/>
  <c r="H81" i="1" a="1"/>
  <c r="H81" i="1" s="1"/>
  <c r="G81" i="1" a="1"/>
  <c r="G81" i="1" s="1"/>
  <c r="F81" i="1" a="1"/>
  <c r="F81" i="1" s="1"/>
  <c r="E81" i="1" a="1"/>
  <c r="E81" i="1" s="1"/>
  <c r="D81" i="1" a="1"/>
  <c r="D81" i="1" s="1"/>
  <c r="K80" i="1" a="1"/>
  <c r="K80" i="1" s="1"/>
  <c r="J80" i="1" a="1"/>
  <c r="J80" i="1" s="1"/>
  <c r="I80" i="1" a="1"/>
  <c r="I80" i="1" s="1"/>
  <c r="H80" i="1" a="1"/>
  <c r="H80" i="1" s="1"/>
  <c r="G80" i="1" a="1"/>
  <c r="G80" i="1" s="1"/>
  <c r="F80" i="1" a="1"/>
  <c r="F80" i="1" s="1"/>
  <c r="E80" i="1" a="1"/>
  <c r="E80" i="1" s="1"/>
  <c r="D80" i="1" a="1"/>
  <c r="D80" i="1" s="1"/>
  <c r="K79" i="1" a="1"/>
  <c r="K79" i="1" s="1"/>
  <c r="J79" i="1" a="1"/>
  <c r="J79" i="1" s="1"/>
  <c r="I79" i="1" a="1"/>
  <c r="I79" i="1" s="1"/>
  <c r="H79" i="1" a="1"/>
  <c r="H79" i="1" s="1"/>
  <c r="G79" i="1" a="1"/>
  <c r="G79" i="1" s="1"/>
  <c r="F79" i="1" a="1"/>
  <c r="F79" i="1" s="1"/>
  <c r="E79" i="1" a="1"/>
  <c r="E79" i="1" s="1"/>
  <c r="D79" i="1" a="1"/>
  <c r="D79" i="1" s="1"/>
  <c r="K78" i="1" a="1"/>
  <c r="K78" i="1" s="1"/>
  <c r="J78" i="1" a="1"/>
  <c r="J78" i="1" s="1"/>
  <c r="I78" i="1" a="1"/>
  <c r="I78" i="1" s="1"/>
  <c r="H78" i="1" a="1"/>
  <c r="H78" i="1" s="1"/>
  <c r="G78" i="1" a="1"/>
  <c r="G78" i="1" s="1"/>
  <c r="F78" i="1" a="1"/>
  <c r="F78" i="1" s="1"/>
  <c r="E78" i="1" a="1"/>
  <c r="E78" i="1" s="1"/>
  <c r="D78" i="1"/>
  <c r="K77" i="1"/>
  <c r="K77" i="1" a="1"/>
  <c r="J77" i="1"/>
  <c r="J77" i="1" a="1"/>
  <c r="I77" i="1"/>
  <c r="I77" i="1" a="1"/>
  <c r="H77" i="1"/>
  <c r="H77" i="1" a="1"/>
  <c r="G77" i="1"/>
  <c r="G77" i="1" a="1"/>
  <c r="F77" i="1"/>
  <c r="F77" i="1" a="1"/>
  <c r="E77" i="1"/>
  <c r="E77" i="1" a="1"/>
  <c r="D77" i="1"/>
  <c r="D77" i="1" a="1"/>
  <c r="N76" i="1"/>
  <c r="K75" i="1" a="1"/>
  <c r="K75" i="1" s="1"/>
  <c r="J75" i="1" a="1"/>
  <c r="J75" i="1" s="1"/>
  <c r="I75" i="1" a="1"/>
  <c r="I75" i="1" s="1"/>
  <c r="H75" i="1" a="1"/>
  <c r="H75" i="1" s="1"/>
  <c r="G75" i="1" a="1"/>
  <c r="G75" i="1" s="1"/>
  <c r="F75" i="1" a="1"/>
  <c r="F75" i="1" s="1"/>
  <c r="E75" i="1" a="1"/>
  <c r="E75" i="1" s="1"/>
  <c r="D75" i="1" a="1"/>
  <c r="D75" i="1" s="1"/>
  <c r="K74" i="1" a="1"/>
  <c r="K74" i="1" s="1"/>
  <c r="J74" i="1" a="1"/>
  <c r="J74" i="1" s="1"/>
  <c r="I74" i="1" a="1"/>
  <c r="I74" i="1" s="1"/>
  <c r="H74" i="1" a="1"/>
  <c r="H74" i="1" s="1"/>
  <c r="G74" i="1" a="1"/>
  <c r="G74" i="1" s="1"/>
  <c r="F74" i="1" a="1"/>
  <c r="F74" i="1" s="1"/>
  <c r="E74" i="1" a="1"/>
  <c r="E74" i="1" s="1"/>
  <c r="D74" i="1" a="1"/>
  <c r="D74" i="1" s="1"/>
  <c r="K73" i="1" a="1"/>
  <c r="K73" i="1" s="1"/>
  <c r="J73" i="1" a="1"/>
  <c r="J73" i="1" s="1"/>
  <c r="I73" i="1" a="1"/>
  <c r="I73" i="1" s="1"/>
  <c r="H73" i="1" a="1"/>
  <c r="H73" i="1" s="1"/>
  <c r="G73" i="1" a="1"/>
  <c r="G73" i="1" s="1"/>
  <c r="F73" i="1" a="1"/>
  <c r="F73" i="1" s="1"/>
  <c r="E73" i="1" a="1"/>
  <c r="E73" i="1" s="1"/>
  <c r="D73" i="1" a="1"/>
  <c r="D73" i="1" s="1"/>
  <c r="K72" i="1" a="1"/>
  <c r="K72" i="1" s="1"/>
  <c r="J72" i="1" a="1"/>
  <c r="J72" i="1" s="1"/>
  <c r="I72" i="1" a="1"/>
  <c r="I72" i="1" s="1"/>
  <c r="H72" i="1" a="1"/>
  <c r="H72" i="1" s="1"/>
  <c r="G72" i="1" a="1"/>
  <c r="G72" i="1" s="1"/>
  <c r="F72" i="1" a="1"/>
  <c r="F72" i="1" s="1"/>
  <c r="E72" i="1" a="1"/>
  <c r="E72" i="1" s="1"/>
  <c r="D72" i="1" a="1"/>
  <c r="D72" i="1" s="1"/>
  <c r="K71" i="1" a="1"/>
  <c r="K71" i="1" s="1"/>
  <c r="J71" i="1" a="1"/>
  <c r="J71" i="1" s="1"/>
  <c r="I71" i="1" a="1"/>
  <c r="I71" i="1" s="1"/>
  <c r="H71" i="1" a="1"/>
  <c r="H71" i="1" s="1"/>
  <c r="G71" i="1" a="1"/>
  <c r="G71" i="1" s="1"/>
  <c r="F71" i="1" a="1"/>
  <c r="F71" i="1" s="1"/>
  <c r="E71" i="1" a="1"/>
  <c r="E71" i="1" s="1"/>
  <c r="D71" i="1" a="1"/>
  <c r="D71" i="1" s="1"/>
  <c r="K70" i="1" a="1"/>
  <c r="K70" i="1" s="1"/>
  <c r="J70" i="1" a="1"/>
  <c r="J70" i="1" s="1"/>
  <c r="I70" i="1" a="1"/>
  <c r="I70" i="1" s="1"/>
  <c r="H70" i="1" a="1"/>
  <c r="H70" i="1" s="1"/>
  <c r="G70" i="1" a="1"/>
  <c r="G70" i="1" s="1"/>
  <c r="F70" i="1" a="1"/>
  <c r="F70" i="1" s="1"/>
  <c r="E70" i="1" a="1"/>
  <c r="E70" i="1" s="1"/>
  <c r="D70" i="1" a="1"/>
  <c r="D70" i="1" s="1"/>
  <c r="M69" i="1"/>
  <c r="K69" i="1" a="1"/>
  <c r="K69" i="1" s="1"/>
  <c r="J69" i="1" a="1"/>
  <c r="J69" i="1" s="1"/>
  <c r="I69" i="1" a="1"/>
  <c r="I69" i="1" s="1"/>
  <c r="H69" i="1" a="1"/>
  <c r="H69" i="1" s="1"/>
  <c r="G69" i="1" a="1"/>
  <c r="G69" i="1" s="1"/>
  <c r="F69" i="1" a="1"/>
  <c r="F69" i="1" s="1"/>
  <c r="E69" i="1"/>
  <c r="D69" i="1"/>
  <c r="N69" i="1" s="1"/>
  <c r="D69" i="1" a="1"/>
  <c r="K68" i="1"/>
  <c r="K68" i="1" a="1"/>
  <c r="J68" i="1"/>
  <c r="J68" i="1" a="1"/>
  <c r="I68" i="1"/>
  <c r="I68" i="1" a="1"/>
  <c r="H68" i="1"/>
  <c r="H68" i="1" a="1"/>
  <c r="G68" i="1"/>
  <c r="G68" i="1" a="1"/>
  <c r="F68" i="1"/>
  <c r="F68" i="1" a="1"/>
  <c r="E68" i="1"/>
  <c r="E68" i="1" a="1"/>
  <c r="D68" i="1"/>
  <c r="N68" i="1" s="1"/>
  <c r="D68" i="1" a="1"/>
  <c r="K67" i="1"/>
  <c r="K67" i="1" a="1"/>
  <c r="J67" i="1"/>
  <c r="J67" i="1" a="1"/>
  <c r="I67" i="1"/>
  <c r="I67" i="1" a="1"/>
  <c r="H67" i="1"/>
  <c r="H67" i="1" a="1"/>
  <c r="G67" i="1"/>
  <c r="G67" i="1" a="1"/>
  <c r="F67" i="1"/>
  <c r="F67" i="1" a="1"/>
  <c r="E67" i="1"/>
  <c r="N67" i="1" s="1"/>
  <c r="E67" i="1" a="1"/>
  <c r="D67" i="1"/>
  <c r="D67" i="1" a="1"/>
  <c r="K66" i="1"/>
  <c r="K66" i="1" a="1"/>
  <c r="J66" i="1"/>
  <c r="J66" i="1" a="1"/>
  <c r="I66" i="1"/>
  <c r="I66" i="1" a="1"/>
  <c r="H66" i="1"/>
  <c r="H66" i="1" a="1"/>
  <c r="G66" i="1"/>
  <c r="G66" i="1" a="1"/>
  <c r="F66" i="1"/>
  <c r="F66" i="1" a="1"/>
  <c r="E66" i="1"/>
  <c r="E66" i="1" a="1"/>
  <c r="D66" i="1"/>
  <c r="D66" i="1" a="1"/>
  <c r="N65" i="1"/>
  <c r="K65" i="1"/>
  <c r="K65" i="1" a="1"/>
  <c r="J65" i="1"/>
  <c r="J65" i="1" a="1"/>
  <c r="I65" i="1"/>
  <c r="I65" i="1" a="1"/>
  <c r="H65" i="1"/>
  <c r="H65" i="1" a="1"/>
  <c r="G65" i="1"/>
  <c r="G65" i="1" a="1"/>
  <c r="F65" i="1"/>
  <c r="F65" i="1" a="1"/>
  <c r="E65" i="1"/>
  <c r="E65" i="1" a="1"/>
  <c r="D65" i="1"/>
  <c r="D65" i="1" a="1"/>
  <c r="K64" i="1"/>
  <c r="K64" i="1" a="1"/>
  <c r="J64" i="1"/>
  <c r="J64" i="1" a="1"/>
  <c r="I64" i="1"/>
  <c r="I64" i="1" a="1"/>
  <c r="H64" i="1"/>
  <c r="H64" i="1" a="1"/>
  <c r="G64" i="1"/>
  <c r="G64" i="1" a="1"/>
  <c r="F64" i="1"/>
  <c r="F64" i="1" a="1"/>
  <c r="E64" i="1"/>
  <c r="E64" i="1" a="1"/>
  <c r="D64" i="1"/>
  <c r="D64" i="1" a="1"/>
  <c r="K63" i="1"/>
  <c r="K63" i="1" a="1"/>
  <c r="J63" i="1"/>
  <c r="J63" i="1" a="1"/>
  <c r="I63" i="1"/>
  <c r="I63" i="1" a="1"/>
  <c r="H63" i="1"/>
  <c r="H63" i="1" a="1"/>
  <c r="G63" i="1"/>
  <c r="G63" i="1" a="1"/>
  <c r="F63" i="1"/>
  <c r="N63" i="1" s="1"/>
  <c r="F63" i="1" a="1"/>
  <c r="E63" i="1"/>
  <c r="E63" i="1" a="1"/>
  <c r="D63" i="1"/>
  <c r="D63" i="1" a="1"/>
  <c r="K62" i="1"/>
  <c r="K62" i="1" a="1"/>
  <c r="J62" i="1"/>
  <c r="J62" i="1" a="1"/>
  <c r="I62" i="1"/>
  <c r="I62" i="1" a="1"/>
  <c r="H62" i="1"/>
  <c r="H62" i="1" a="1"/>
  <c r="G62" i="1"/>
  <c r="G62" i="1" a="1"/>
  <c r="F62" i="1"/>
  <c r="F62" i="1" a="1"/>
  <c r="E62" i="1"/>
  <c r="E62" i="1" a="1"/>
  <c r="D62" i="1"/>
  <c r="M62" i="1" s="1"/>
  <c r="D62" i="1" a="1"/>
  <c r="K61" i="1"/>
  <c r="K61" i="1" a="1"/>
  <c r="J61" i="1"/>
  <c r="J61" i="1" a="1"/>
  <c r="I61" i="1"/>
  <c r="I61" i="1" a="1"/>
  <c r="H61" i="1"/>
  <c r="H61" i="1" a="1"/>
  <c r="G61" i="1"/>
  <c r="G61" i="1" a="1"/>
  <c r="F61" i="1"/>
  <c r="F61" i="1" a="1"/>
  <c r="E61" i="1"/>
  <c r="E61" i="1" a="1"/>
  <c r="D61" i="1"/>
  <c r="N61" i="1" s="1"/>
  <c r="D61" i="1" a="1"/>
  <c r="K60" i="1"/>
  <c r="K60" i="1" a="1"/>
  <c r="J60" i="1"/>
  <c r="J60" i="1" a="1"/>
  <c r="I60" i="1"/>
  <c r="I60" i="1" a="1"/>
  <c r="H60" i="1"/>
  <c r="H60" i="1" a="1"/>
  <c r="G60" i="1"/>
  <c r="G60" i="1" a="1"/>
  <c r="F60" i="1"/>
  <c r="F60" i="1" a="1"/>
  <c r="E60" i="1"/>
  <c r="E60" i="1" a="1"/>
  <c r="D60" i="1"/>
  <c r="D60" i="1" a="1"/>
  <c r="N59" i="1"/>
  <c r="K59" i="1"/>
  <c r="K59" i="1" a="1"/>
  <c r="J59" i="1"/>
  <c r="J59" i="1" a="1"/>
  <c r="I59" i="1"/>
  <c r="I59" i="1" a="1"/>
  <c r="H59" i="1"/>
  <c r="H59" i="1" a="1"/>
  <c r="G59" i="1"/>
  <c r="G59" i="1" a="1"/>
  <c r="F59" i="1"/>
  <c r="F59" i="1" a="1"/>
  <c r="E59" i="1"/>
  <c r="E59" i="1" a="1"/>
  <c r="D59" i="1"/>
  <c r="M59" i="1" s="1"/>
  <c r="D59" i="1" a="1"/>
  <c r="K58" i="1"/>
  <c r="K58" i="1" a="1"/>
  <c r="J58" i="1"/>
  <c r="J58" i="1" a="1"/>
  <c r="I58" i="1"/>
  <c r="I58" i="1" a="1"/>
  <c r="H58" i="1"/>
  <c r="H58" i="1" a="1"/>
  <c r="G58" i="1"/>
  <c r="G58" i="1" a="1"/>
  <c r="F58" i="1"/>
  <c r="F58" i="1" a="1"/>
  <c r="E58" i="1"/>
  <c r="E58" i="1" a="1"/>
  <c r="D58" i="1"/>
  <c r="M58" i="1" s="1"/>
  <c r="D58" i="1" a="1"/>
  <c r="K57" i="1"/>
  <c r="K57" i="1" a="1"/>
  <c r="J57" i="1"/>
  <c r="J57" i="1" a="1"/>
  <c r="I57" i="1"/>
  <c r="I57" i="1" a="1"/>
  <c r="H57" i="1"/>
  <c r="H57" i="1" a="1"/>
  <c r="G57" i="1"/>
  <c r="G57" i="1" a="1"/>
  <c r="F57" i="1"/>
  <c r="F57" i="1" a="1"/>
  <c r="E57" i="1"/>
  <c r="E57" i="1" a="1"/>
  <c r="D57" i="1"/>
  <c r="N57" i="1" s="1"/>
  <c r="D57" i="1" a="1"/>
  <c r="K56" i="1"/>
  <c r="K56" i="1" a="1"/>
  <c r="J56" i="1"/>
  <c r="J56" i="1" a="1"/>
  <c r="I56" i="1"/>
  <c r="I56" i="1" a="1"/>
  <c r="H56" i="1"/>
  <c r="H56" i="1" a="1"/>
  <c r="G56" i="1"/>
  <c r="G56" i="1" a="1"/>
  <c r="F56" i="1"/>
  <c r="F56" i="1" a="1"/>
  <c r="E56" i="1"/>
  <c r="E56" i="1" a="1"/>
  <c r="D56" i="1"/>
  <c r="D56" i="1" a="1"/>
  <c r="K55" i="1"/>
  <c r="K55" i="1" a="1"/>
  <c r="J55" i="1"/>
  <c r="J55" i="1" a="1"/>
  <c r="I55" i="1"/>
  <c r="I55" i="1" a="1"/>
  <c r="H55" i="1"/>
  <c r="H55" i="1" a="1"/>
  <c r="G55" i="1"/>
  <c r="G55" i="1" a="1"/>
  <c r="F55" i="1"/>
  <c r="N55" i="1" s="1"/>
  <c r="F55" i="1" a="1"/>
  <c r="E55" i="1"/>
  <c r="E55" i="1" a="1"/>
  <c r="D55" i="1"/>
  <c r="D55" i="1" a="1"/>
  <c r="K54" i="1"/>
  <c r="K54" i="1" a="1"/>
  <c r="J54" i="1" a="1"/>
  <c r="J54" i="1" s="1"/>
  <c r="I54" i="1"/>
  <c r="I54" i="1" a="1"/>
  <c r="H54" i="1"/>
  <c r="H54" i="1" a="1"/>
  <c r="G54" i="1" a="1"/>
  <c r="G54" i="1" s="1"/>
  <c r="F54" i="1" a="1"/>
  <c r="F54" i="1" s="1"/>
  <c r="N54" i="1" s="1"/>
  <c r="E54" i="1"/>
  <c r="E54" i="1" a="1"/>
  <c r="D54" i="1"/>
  <c r="D54" i="1" a="1"/>
  <c r="K53" i="1" a="1"/>
  <c r="K53" i="1" s="1"/>
  <c r="J53" i="1"/>
  <c r="J53" i="1" a="1"/>
  <c r="I53" i="1"/>
  <c r="I53" i="1" a="1"/>
  <c r="H53" i="1" a="1"/>
  <c r="H53" i="1" s="1"/>
  <c r="G53" i="1" a="1"/>
  <c r="G53" i="1" s="1"/>
  <c r="F53" i="1"/>
  <c r="F53" i="1" a="1"/>
  <c r="E53" i="1" a="1"/>
  <c r="E53" i="1" s="1"/>
  <c r="D53" i="1" a="1"/>
  <c r="D53" i="1" s="1"/>
  <c r="K52" i="1"/>
  <c r="K52" i="1" a="1"/>
  <c r="J52" i="1" a="1"/>
  <c r="J52" i="1" s="1"/>
  <c r="I52" i="1"/>
  <c r="I52" i="1" a="1"/>
  <c r="H52" i="1" a="1"/>
  <c r="H52" i="1" s="1"/>
  <c r="G52" i="1" a="1"/>
  <c r="G52" i="1" s="1"/>
  <c r="F52" i="1"/>
  <c r="F52" i="1" a="1"/>
  <c r="E52" i="1" a="1"/>
  <c r="E52" i="1" s="1"/>
  <c r="D52" i="1" a="1"/>
  <c r="D52" i="1" s="1"/>
  <c r="M52" i="1" s="1"/>
  <c r="K51" i="1" a="1"/>
  <c r="K51" i="1" s="1"/>
  <c r="J51" i="1" a="1"/>
  <c r="J51" i="1" s="1"/>
  <c r="I51" i="1" a="1"/>
  <c r="I51" i="1" s="1"/>
  <c r="H51" i="1" a="1"/>
  <c r="H51" i="1" s="1"/>
  <c r="G51" i="1" a="1"/>
  <c r="G51" i="1" s="1"/>
  <c r="F51" i="1"/>
  <c r="F51" i="1" a="1"/>
  <c r="E51" i="1" a="1"/>
  <c r="E51" i="1" s="1"/>
  <c r="D51" i="1"/>
  <c r="D51" i="1" a="1"/>
  <c r="K50" i="1" a="1"/>
  <c r="K50" i="1" s="1"/>
  <c r="J50" i="1" a="1"/>
  <c r="J50" i="1" s="1"/>
  <c r="I50" i="1" a="1"/>
  <c r="I50" i="1" s="1"/>
  <c r="H50" i="1" a="1"/>
  <c r="H50" i="1" s="1"/>
  <c r="G50" i="1" a="1"/>
  <c r="G50" i="1" s="1"/>
  <c r="F50" i="1" a="1"/>
  <c r="F50" i="1" s="1"/>
  <c r="E50" i="1" a="1"/>
  <c r="E50" i="1" s="1"/>
  <c r="D50" i="1"/>
  <c r="N50" i="1" s="1"/>
  <c r="D50" i="1" a="1"/>
  <c r="K49" i="1" a="1"/>
  <c r="K49" i="1" s="1"/>
  <c r="J49" i="1"/>
  <c r="J49" i="1" a="1"/>
  <c r="I49" i="1" a="1"/>
  <c r="I49" i="1" s="1"/>
  <c r="H49" i="1" a="1"/>
  <c r="H49" i="1" s="1"/>
  <c r="G49" i="1" a="1"/>
  <c r="G49" i="1" s="1"/>
  <c r="F49" i="1" a="1"/>
  <c r="F49" i="1" s="1"/>
  <c r="E49" i="1"/>
  <c r="E49" i="1" a="1"/>
  <c r="D49" i="1"/>
  <c r="D49" i="1" a="1"/>
  <c r="K48" i="1" a="1"/>
  <c r="K48" i="1" s="1"/>
  <c r="J48" i="1"/>
  <c r="J48" i="1" a="1"/>
  <c r="I48" i="1" a="1"/>
  <c r="I48" i="1" s="1"/>
  <c r="H48" i="1" a="1"/>
  <c r="H48" i="1" s="1"/>
  <c r="G48" i="1"/>
  <c r="G48" i="1" a="1"/>
  <c r="F48" i="1" a="1"/>
  <c r="F48" i="1" s="1"/>
  <c r="E48" i="1"/>
  <c r="E48" i="1" a="1"/>
  <c r="D48" i="1" a="1"/>
  <c r="D48" i="1" s="1"/>
  <c r="K47" i="1" a="1"/>
  <c r="K47" i="1" s="1"/>
  <c r="J47" i="1" a="1"/>
  <c r="J47" i="1" s="1"/>
  <c r="I47" i="1" a="1"/>
  <c r="I47" i="1" s="1"/>
  <c r="H47" i="1"/>
  <c r="H47" i="1" a="1"/>
  <c r="G47" i="1"/>
  <c r="G47" i="1" a="1"/>
  <c r="F47" i="1" a="1"/>
  <c r="F47" i="1" s="1"/>
  <c r="E47" i="1" a="1"/>
  <c r="E47" i="1" s="1"/>
  <c r="D47" i="1" a="1"/>
  <c r="D47" i="1" s="1"/>
  <c r="K46" i="1" a="1"/>
  <c r="K46" i="1" s="1"/>
  <c r="J46" i="1" a="1"/>
  <c r="J46" i="1" s="1"/>
  <c r="I46" i="1"/>
  <c r="I46" i="1" a="1"/>
  <c r="H46" i="1"/>
  <c r="H46" i="1" a="1"/>
  <c r="G46" i="1"/>
  <c r="G46" i="1" a="1"/>
  <c r="F46" i="1" a="1"/>
  <c r="F46" i="1" s="1"/>
  <c r="E46" i="1"/>
  <c r="E46" i="1" a="1"/>
  <c r="D46" i="1" a="1"/>
  <c r="D46" i="1" s="1"/>
  <c r="K45" i="1" a="1"/>
  <c r="K45" i="1" s="1"/>
  <c r="J45" i="1" a="1"/>
  <c r="J45" i="1" s="1"/>
  <c r="I45" i="1"/>
  <c r="I45" i="1" a="1"/>
  <c r="H45" i="1"/>
  <c r="H45" i="1" a="1"/>
  <c r="G45" i="1" a="1"/>
  <c r="G45" i="1" s="1"/>
  <c r="F45" i="1" a="1"/>
  <c r="F45" i="1" s="1"/>
  <c r="E45" i="1"/>
  <c r="E45" i="1" a="1"/>
  <c r="D45" i="1" a="1"/>
  <c r="D45" i="1" s="1"/>
  <c r="K44" i="1" a="1"/>
  <c r="K44" i="1" s="1"/>
  <c r="J44" i="1" a="1"/>
  <c r="J44" i="1" s="1"/>
  <c r="I44" i="1"/>
  <c r="I44" i="1" a="1"/>
  <c r="H44" i="1" a="1"/>
  <c r="H44" i="1" s="1"/>
  <c r="G44" i="1"/>
  <c r="G44" i="1" a="1"/>
  <c r="F44" i="1" a="1"/>
  <c r="F44" i="1" s="1"/>
  <c r="E44" i="1"/>
  <c r="E44" i="1" a="1"/>
  <c r="D44" i="1" a="1"/>
  <c r="D44" i="1" s="1"/>
  <c r="K43" i="1" a="1"/>
  <c r="K43" i="1" s="1"/>
  <c r="J43" i="1" a="1"/>
  <c r="J43" i="1" s="1"/>
  <c r="I43" i="1" a="1"/>
  <c r="I43" i="1" s="1"/>
  <c r="H43" i="1" a="1"/>
  <c r="H43" i="1" s="1"/>
  <c r="G43" i="1"/>
  <c r="G43" i="1" a="1"/>
  <c r="F43" i="1" a="1"/>
  <c r="F43" i="1" s="1"/>
  <c r="E43" i="1" a="1"/>
  <c r="E43" i="1" s="1"/>
  <c r="D43" i="1"/>
  <c r="D43" i="1" a="1"/>
  <c r="K42" i="1" a="1"/>
  <c r="K42" i="1" s="1"/>
  <c r="J42" i="1" a="1"/>
  <c r="J42" i="1" s="1"/>
  <c r="I42" i="1"/>
  <c r="I42" i="1" a="1"/>
  <c r="H42" i="1" a="1"/>
  <c r="H42" i="1" s="1"/>
  <c r="G42" i="1" a="1"/>
  <c r="G42" i="1" s="1"/>
  <c r="F42" i="1" a="1"/>
  <c r="F42" i="1" s="1"/>
  <c r="E42" i="1" a="1"/>
  <c r="E42" i="1" s="1"/>
  <c r="D42" i="1"/>
  <c r="M42" i="1" s="1"/>
  <c r="D42" i="1" a="1"/>
  <c r="K41" i="1" a="1"/>
  <c r="K41" i="1" s="1"/>
  <c r="J41" i="1" a="1"/>
  <c r="J41" i="1" s="1"/>
  <c r="I41" i="1"/>
  <c r="I41" i="1" a="1"/>
  <c r="H41" i="1" a="1"/>
  <c r="H41" i="1" s="1"/>
  <c r="G41" i="1" a="1"/>
  <c r="G41" i="1" s="1"/>
  <c r="F41" i="1" a="1"/>
  <c r="F41" i="1" s="1"/>
  <c r="E41" i="1" a="1"/>
  <c r="E41" i="1" s="1"/>
  <c r="N41" i="1" s="1"/>
  <c r="D41" i="1"/>
  <c r="M41" i="1" s="1"/>
  <c r="D41" i="1" a="1"/>
  <c r="K40" i="1" a="1"/>
  <c r="K40" i="1" s="1"/>
  <c r="J40" i="1" a="1"/>
  <c r="J40" i="1" s="1"/>
  <c r="I40" i="1"/>
  <c r="I40" i="1" a="1"/>
  <c r="H40" i="1" a="1"/>
  <c r="H40" i="1" s="1"/>
  <c r="G40" i="1"/>
  <c r="G40" i="1" a="1"/>
  <c r="F40" i="1" a="1"/>
  <c r="F40" i="1" s="1"/>
  <c r="E40" i="1" a="1"/>
  <c r="E40" i="1" s="1"/>
  <c r="D40" i="1" a="1"/>
  <c r="D40" i="1" s="1"/>
  <c r="K39" i="1" a="1"/>
  <c r="K39" i="1" s="1"/>
  <c r="J39" i="1" a="1"/>
  <c r="J39" i="1" s="1"/>
  <c r="I39" i="1" a="1"/>
  <c r="I39" i="1" s="1"/>
  <c r="H39" i="1"/>
  <c r="H39" i="1" a="1"/>
  <c r="G39" i="1"/>
  <c r="G39" i="1" a="1"/>
  <c r="F39" i="1" a="1"/>
  <c r="F39" i="1" s="1"/>
  <c r="E39" i="1" a="1"/>
  <c r="E39" i="1" s="1"/>
  <c r="D39" i="1"/>
  <c r="D39" i="1" a="1"/>
  <c r="K38" i="1" a="1"/>
  <c r="K38" i="1" s="1"/>
  <c r="J38" i="1" a="1"/>
  <c r="J38" i="1" s="1"/>
  <c r="I38" i="1" a="1"/>
  <c r="I38" i="1" s="1"/>
  <c r="H38" i="1"/>
  <c r="H38" i="1" a="1"/>
  <c r="G38" i="1"/>
  <c r="G38" i="1" a="1"/>
  <c r="F38" i="1" a="1"/>
  <c r="F38" i="1" s="1"/>
  <c r="E38" i="1" a="1"/>
  <c r="E38" i="1" s="1"/>
  <c r="M38" i="1" s="1"/>
  <c r="D38" i="1"/>
  <c r="N38" i="1" s="1"/>
  <c r="D38" i="1" a="1"/>
  <c r="K37" i="1" a="1"/>
  <c r="K37" i="1" s="1"/>
  <c r="J37" i="1" a="1"/>
  <c r="J37" i="1" s="1"/>
  <c r="I37" i="1" a="1"/>
  <c r="I37" i="1" s="1"/>
  <c r="H37" i="1"/>
  <c r="H37" i="1" a="1"/>
  <c r="G37" i="1" a="1"/>
  <c r="G37" i="1" s="1"/>
  <c r="F37" i="1" a="1"/>
  <c r="F37" i="1" s="1"/>
  <c r="E37" i="1" a="1"/>
  <c r="E37" i="1" s="1"/>
  <c r="D37" i="1"/>
  <c r="D37" i="1" a="1"/>
  <c r="K36" i="1"/>
  <c r="K36" i="1" a="1"/>
  <c r="J36" i="1" a="1"/>
  <c r="J36" i="1" s="1"/>
  <c r="I36" i="1" a="1"/>
  <c r="I36" i="1" s="1"/>
  <c r="H36" i="1" a="1"/>
  <c r="H36" i="1" s="1"/>
  <c r="G36" i="1" a="1"/>
  <c r="G36" i="1" s="1"/>
  <c r="F36" i="1" a="1"/>
  <c r="F36" i="1" s="1"/>
  <c r="E36" i="1" a="1"/>
  <c r="E36" i="1" s="1"/>
  <c r="D36" i="1" a="1"/>
  <c r="D36" i="1" s="1"/>
  <c r="K35" i="1"/>
  <c r="K35" i="1" a="1"/>
  <c r="J35" i="1" a="1"/>
  <c r="J35" i="1" s="1"/>
  <c r="I35" i="1" a="1"/>
  <c r="I35" i="1" s="1"/>
  <c r="H35" i="1"/>
  <c r="H35" i="1" a="1"/>
  <c r="G35" i="1" a="1"/>
  <c r="G35" i="1" s="1"/>
  <c r="F35" i="1" a="1"/>
  <c r="F35" i="1" s="1"/>
  <c r="E35" i="1" a="1"/>
  <c r="E35" i="1" s="1"/>
  <c r="D35" i="1" a="1"/>
  <c r="D35" i="1" s="1"/>
  <c r="K34" i="1"/>
  <c r="K34" i="1" a="1"/>
  <c r="J34" i="1" a="1"/>
  <c r="J34" i="1" s="1"/>
  <c r="I34" i="1" a="1"/>
  <c r="I34" i="1" s="1"/>
  <c r="H34" i="1"/>
  <c r="H34" i="1" a="1"/>
  <c r="G34" i="1" a="1"/>
  <c r="G34" i="1" s="1"/>
  <c r="F34" i="1" a="1"/>
  <c r="F34" i="1" s="1"/>
  <c r="E34" i="1" a="1"/>
  <c r="E34" i="1" s="1"/>
  <c r="D34" i="1" a="1"/>
  <c r="D34" i="1" s="1"/>
  <c r="K33" i="1" a="1"/>
  <c r="K33" i="1" s="1"/>
  <c r="J33" i="1" a="1"/>
  <c r="J33" i="1" s="1"/>
  <c r="I33" i="1" a="1"/>
  <c r="I33" i="1" s="1"/>
  <c r="H33" i="1"/>
  <c r="H33" i="1" a="1"/>
  <c r="G33" i="1" a="1"/>
  <c r="G33" i="1" s="1"/>
  <c r="F33" i="1"/>
  <c r="F33" i="1" a="1"/>
  <c r="E33" i="1" a="1"/>
  <c r="E33" i="1" s="1"/>
  <c r="D33" i="1" a="1"/>
  <c r="D33" i="1" s="1"/>
  <c r="K32" i="1" a="1"/>
  <c r="K32" i="1" s="1"/>
  <c r="J32" i="1" a="1"/>
  <c r="J32" i="1" s="1"/>
  <c r="I32" i="1" a="1"/>
  <c r="I32" i="1" s="1"/>
  <c r="H32" i="1" a="1"/>
  <c r="H32" i="1" s="1"/>
  <c r="G32" i="1"/>
  <c r="G32" i="1" a="1"/>
  <c r="F32" i="1"/>
  <c r="F32" i="1" a="1"/>
  <c r="E32" i="1" a="1"/>
  <c r="E32" i="1" s="1"/>
  <c r="D32" i="1" a="1"/>
  <c r="D32" i="1" s="1"/>
  <c r="M32" i="1" s="1"/>
  <c r="K31" i="1" a="1"/>
  <c r="K31" i="1" s="1"/>
  <c r="J31" i="1" a="1"/>
  <c r="J31" i="1" s="1"/>
  <c r="I31" i="1" a="1"/>
  <c r="I31" i="1" s="1"/>
  <c r="H31" i="1" a="1"/>
  <c r="H31" i="1" s="1"/>
  <c r="G31" i="1"/>
  <c r="G31" i="1" a="1"/>
  <c r="E31" i="1"/>
  <c r="E31" i="1" a="1"/>
  <c r="D31" i="1" a="1"/>
  <c r="D31" i="1" s="1"/>
  <c r="K30" i="1"/>
  <c r="K30" i="1" a="1"/>
  <c r="J30" i="1" a="1"/>
  <c r="J30" i="1" s="1"/>
  <c r="I30" i="1" a="1"/>
  <c r="I30" i="1" s="1"/>
  <c r="H30" i="1" a="1"/>
  <c r="H30" i="1" s="1"/>
  <c r="G30" i="1" a="1"/>
  <c r="G30" i="1" s="1"/>
  <c r="F30" i="1"/>
  <c r="F30" i="1" a="1"/>
  <c r="E30" i="1" a="1"/>
  <c r="E30" i="1" s="1"/>
  <c r="D30" i="1" a="1"/>
  <c r="D30" i="1" s="1"/>
  <c r="K29" i="1"/>
  <c r="K29" i="1" a="1"/>
  <c r="J29" i="1" a="1"/>
  <c r="J29" i="1" s="1"/>
  <c r="I29" i="1"/>
  <c r="I29" i="1" a="1"/>
  <c r="H29" i="1" a="1"/>
  <c r="H29" i="1" s="1"/>
  <c r="G29" i="1" a="1"/>
  <c r="G29" i="1" s="1"/>
  <c r="F29" i="1" a="1"/>
  <c r="F29" i="1" s="1"/>
  <c r="E29" i="1" a="1"/>
  <c r="E29" i="1" s="1"/>
  <c r="D29" i="1" a="1"/>
  <c r="D29" i="1" s="1"/>
  <c r="K28" i="1" a="1"/>
  <c r="K28" i="1" s="1"/>
  <c r="J28" i="1"/>
  <c r="J28" i="1" a="1"/>
  <c r="I28" i="1"/>
  <c r="I28" i="1" a="1"/>
  <c r="H28" i="1" a="1"/>
  <c r="H28" i="1" s="1"/>
  <c r="G28" i="1" a="1"/>
  <c r="G28" i="1" s="1"/>
  <c r="F28" i="1"/>
  <c r="F28" i="1" a="1"/>
  <c r="E28" i="1" a="1"/>
  <c r="E28" i="1" s="1"/>
  <c r="D28" i="1" a="1"/>
  <c r="D28" i="1" s="1"/>
  <c r="K27" i="1" a="1"/>
  <c r="K27" i="1" s="1"/>
  <c r="J27" i="1"/>
  <c r="J27" i="1" a="1"/>
  <c r="I27" i="1"/>
  <c r="I27" i="1" a="1"/>
  <c r="H27" i="1" a="1"/>
  <c r="H27" i="1" s="1"/>
  <c r="G27" i="1" a="1"/>
  <c r="G27" i="1" s="1"/>
  <c r="F27" i="1"/>
  <c r="F27" i="1" a="1"/>
  <c r="E27" i="1" a="1"/>
  <c r="E27" i="1" s="1"/>
  <c r="M27" i="1" s="1"/>
  <c r="D27" i="1" a="1"/>
  <c r="D27" i="1" s="1"/>
  <c r="K26" i="1" a="1"/>
  <c r="K26" i="1" s="1"/>
  <c r="J26" i="1"/>
  <c r="J26" i="1" a="1"/>
  <c r="I26" i="1" a="1"/>
  <c r="I26" i="1" s="1"/>
  <c r="H26" i="1" a="1"/>
  <c r="H26" i="1" s="1"/>
  <c r="G26" i="1" a="1"/>
  <c r="G26" i="1" s="1"/>
  <c r="F26" i="1"/>
  <c r="F26" i="1" a="1"/>
  <c r="E26" i="1" a="1"/>
  <c r="E26" i="1" s="1"/>
  <c r="D26" i="1"/>
  <c r="D26" i="1" a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E25" i="1"/>
  <c r="E25" i="1" a="1"/>
  <c r="D25" i="1"/>
  <c r="D25" i="1" a="1"/>
  <c r="K24" i="1" a="1"/>
  <c r="K24" i="1" s="1"/>
  <c r="J24" i="1"/>
  <c r="J24" i="1" a="1"/>
  <c r="I24" i="1" a="1"/>
  <c r="I24" i="1" s="1"/>
  <c r="H24" i="1" a="1"/>
  <c r="H24" i="1" s="1"/>
  <c r="G24" i="1" a="1"/>
  <c r="G24" i="1" s="1"/>
  <c r="F24" i="1" a="1"/>
  <c r="F24" i="1" s="1"/>
  <c r="E24" i="1"/>
  <c r="E24" i="1" a="1"/>
  <c r="D24" i="1"/>
  <c r="D24" i="1" a="1"/>
  <c r="K23" i="1" a="1"/>
  <c r="K23" i="1" s="1"/>
  <c r="J23" i="1"/>
  <c r="J23" i="1" a="1"/>
  <c r="I23" i="1" a="1"/>
  <c r="I23" i="1" s="1"/>
  <c r="H23" i="1" a="1"/>
  <c r="H23" i="1" s="1"/>
  <c r="G23" i="1"/>
  <c r="G23" i="1" a="1"/>
  <c r="F23" i="1" a="1"/>
  <c r="F23" i="1" s="1"/>
  <c r="E23" i="1"/>
  <c r="E23" i="1" a="1"/>
  <c r="D23" i="1" a="1"/>
  <c r="D23" i="1" s="1"/>
  <c r="K22" i="1" a="1"/>
  <c r="K22" i="1" s="1"/>
  <c r="J22" i="1"/>
  <c r="J22" i="1" a="1"/>
  <c r="I22" i="1" a="1"/>
  <c r="I22" i="1" s="1"/>
  <c r="H22" i="1"/>
  <c r="H22" i="1" a="1"/>
  <c r="G22" i="1"/>
  <c r="G22" i="1" a="1"/>
  <c r="F22" i="1" a="1"/>
  <c r="F22" i="1" s="1"/>
  <c r="E22" i="1" a="1"/>
  <c r="E22" i="1" s="1"/>
  <c r="D22" i="1" a="1"/>
  <c r="D22" i="1" s="1"/>
  <c r="K21" i="1" a="1"/>
  <c r="K21" i="1" s="1"/>
  <c r="J21" i="1" a="1"/>
  <c r="J21" i="1" s="1"/>
  <c r="I21" i="1"/>
  <c r="I21" i="1" a="1"/>
  <c r="H21" i="1"/>
  <c r="H21" i="1" a="1"/>
  <c r="G21" i="1" a="1"/>
  <c r="G21" i="1" s="1"/>
  <c r="F21" i="1" a="1"/>
  <c r="F21" i="1" s="1"/>
  <c r="E21" i="1"/>
  <c r="E21" i="1" a="1"/>
  <c r="D21" i="1" a="1"/>
  <c r="D21" i="1" s="1"/>
  <c r="K20" i="1" a="1"/>
  <c r="K20" i="1" s="1"/>
  <c r="J20" i="1" a="1"/>
  <c r="J20" i="1" s="1"/>
  <c r="I20" i="1"/>
  <c r="I20" i="1" a="1"/>
  <c r="H20" i="1"/>
  <c r="H20" i="1" a="1"/>
  <c r="G20" i="1" a="1"/>
  <c r="G20" i="1" s="1"/>
  <c r="F20" i="1" a="1"/>
  <c r="F20" i="1" s="1"/>
  <c r="E20" i="1"/>
  <c r="E20" i="1" a="1"/>
  <c r="D20" i="1"/>
  <c r="D20" i="1" a="1"/>
  <c r="K19" i="1" a="1"/>
  <c r="K19" i="1" s="1"/>
  <c r="J19" i="1"/>
  <c r="J19" i="1" a="1"/>
  <c r="I19" i="1"/>
  <c r="I19" i="1" a="1"/>
  <c r="H19" i="1" a="1"/>
  <c r="H19" i="1" s="1"/>
  <c r="G19" i="1" a="1"/>
  <c r="G19" i="1" s="1"/>
  <c r="F19" i="1"/>
  <c r="F19" i="1" a="1"/>
  <c r="E19" i="1"/>
  <c r="E19" i="1" a="1"/>
  <c r="D19" i="1" a="1"/>
  <c r="D19" i="1" s="1"/>
  <c r="K18" i="1"/>
  <c r="K18" i="1" a="1"/>
  <c r="J18" i="1"/>
  <c r="J18" i="1" a="1"/>
  <c r="I18" i="1" a="1"/>
  <c r="I18" i="1" s="1"/>
  <c r="H18" i="1" a="1"/>
  <c r="H18" i="1" s="1"/>
  <c r="G18" i="1"/>
  <c r="G18" i="1" a="1"/>
  <c r="F18" i="1"/>
  <c r="F18" i="1" a="1"/>
  <c r="E18" i="1" a="1"/>
  <c r="E18" i="1" s="1"/>
  <c r="D18" i="1" a="1"/>
  <c r="D18" i="1" s="1"/>
  <c r="K17" i="1"/>
  <c r="K17" i="1" a="1"/>
  <c r="J17" i="1" a="1"/>
  <c r="J17" i="1" s="1"/>
  <c r="I17" i="1" a="1"/>
  <c r="I17" i="1" s="1"/>
  <c r="H17" i="1" a="1"/>
  <c r="H17" i="1" s="1"/>
  <c r="G17" i="1"/>
  <c r="G17" i="1" a="1"/>
  <c r="F17" i="1" a="1"/>
  <c r="F17" i="1" s="1"/>
  <c r="E17" i="1" a="1"/>
  <c r="E17" i="1" s="1"/>
  <c r="D17" i="1" a="1"/>
  <c r="D17" i="1" s="1"/>
  <c r="K16" i="1" a="1"/>
  <c r="K16" i="1" s="1"/>
  <c r="J16" i="1" a="1"/>
  <c r="J16" i="1" s="1"/>
  <c r="I16" i="1" a="1"/>
  <c r="I16" i="1" s="1"/>
  <c r="H16" i="1"/>
  <c r="H16" i="1" a="1"/>
  <c r="G16" i="1" a="1"/>
  <c r="G16" i="1" s="1"/>
  <c r="F16" i="1" a="1"/>
  <c r="F16" i="1" s="1"/>
  <c r="E16" i="1" a="1"/>
  <c r="E16" i="1" s="1"/>
  <c r="D16" i="1"/>
  <c r="D16" i="1" a="1"/>
  <c r="K15" i="1"/>
  <c r="J15" i="1"/>
  <c r="J15" i="1" a="1"/>
  <c r="I15" i="1" a="1"/>
  <c r="I15" i="1" s="1"/>
  <c r="H15" i="1"/>
  <c r="H15" i="1" a="1"/>
  <c r="G15" i="1" a="1"/>
  <c r="G15" i="1" s="1"/>
  <c r="F15" i="1"/>
  <c r="F15" i="1" a="1"/>
  <c r="E15" i="1" a="1"/>
  <c r="E15" i="1" s="1"/>
  <c r="D15" i="1"/>
  <c r="D15" i="1" a="1"/>
  <c r="K14" i="1"/>
  <c r="K14" i="1" a="1"/>
  <c r="J14" i="1" a="1"/>
  <c r="J14" i="1" s="1"/>
  <c r="I14" i="1"/>
  <c r="I14" i="1" a="1"/>
  <c r="H14" i="1" a="1"/>
  <c r="H14" i="1" s="1"/>
  <c r="G14" i="1"/>
  <c r="G14" i="1" a="1"/>
  <c r="F14" i="1" a="1"/>
  <c r="F14" i="1" s="1"/>
  <c r="E14" i="1"/>
  <c r="D14" i="1" a="1"/>
  <c r="D14" i="1" s="1"/>
  <c r="K13" i="1"/>
  <c r="J13" i="1" a="1"/>
  <c r="J13" i="1" s="1"/>
  <c r="I13" i="1"/>
  <c r="I13" i="1" a="1"/>
  <c r="H13" i="1" a="1"/>
  <c r="H13" i="1" s="1"/>
  <c r="G13" i="1"/>
  <c r="G13" i="1" a="1"/>
  <c r="F13" i="1" a="1"/>
  <c r="F13" i="1" s="1"/>
  <c r="E13" i="1"/>
  <c r="D13" i="1" a="1"/>
  <c r="D13" i="1" s="1"/>
  <c r="K12" i="1"/>
  <c r="K12" i="1" a="1"/>
  <c r="J12" i="1"/>
  <c r="J12" i="1" a="1"/>
  <c r="I12" i="1" a="1"/>
  <c r="I12" i="1" s="1"/>
  <c r="H12" i="1" a="1"/>
  <c r="H12" i="1" s="1"/>
  <c r="G12" i="1"/>
  <c r="G12" i="1" a="1"/>
  <c r="F12" i="1"/>
  <c r="F12" i="1" a="1"/>
  <c r="E12" i="1" a="1"/>
  <c r="E12" i="1" s="1"/>
  <c r="D12" i="1" a="1"/>
  <c r="D12" i="1" s="1"/>
  <c r="K11" i="1"/>
  <c r="K11" i="1" a="1"/>
  <c r="J11" i="1" a="1"/>
  <c r="J11" i="1" s="1"/>
  <c r="I11" i="1" a="1"/>
  <c r="I11" i="1" s="1"/>
  <c r="H11" i="1" a="1"/>
  <c r="H11" i="1" s="1"/>
  <c r="G11" i="1"/>
  <c r="G11" i="1" a="1"/>
  <c r="F11" i="1" a="1"/>
  <c r="F11" i="1" s="1"/>
  <c r="E11" i="1" a="1"/>
  <c r="E11" i="1" s="1"/>
  <c r="D11" i="1" a="1"/>
  <c r="D11" i="1" s="1"/>
  <c r="K10" i="1" a="1"/>
  <c r="K10" i="1" s="1"/>
  <c r="J10" i="1" a="1"/>
  <c r="J10" i="1" s="1"/>
  <c r="I10" i="1" a="1"/>
  <c r="I10" i="1" s="1"/>
  <c r="H10" i="1"/>
  <c r="H10" i="1" a="1"/>
  <c r="G10" i="1" a="1"/>
  <c r="G10" i="1" s="1"/>
  <c r="F10" i="1" a="1"/>
  <c r="F10" i="1" s="1"/>
  <c r="E10" i="1" a="1"/>
  <c r="E10" i="1" s="1"/>
  <c r="D10" i="1"/>
  <c r="M10" i="1" s="1"/>
  <c r="D10" i="1" a="1"/>
  <c r="A9" i="1"/>
  <c r="C6" i="1"/>
  <c r="N11" i="1" l="1"/>
  <c r="M11" i="1"/>
  <c r="M9" i="1" s="1"/>
  <c r="N14" i="1"/>
  <c r="M14" i="1"/>
  <c r="N30" i="1"/>
  <c r="M30" i="1"/>
  <c r="N51" i="1"/>
  <c r="N35" i="1"/>
  <c r="M35" i="1"/>
  <c r="M12" i="1"/>
  <c r="N12" i="1"/>
  <c r="N22" i="1"/>
  <c r="M22" i="1"/>
  <c r="M31" i="1"/>
  <c r="N39" i="1"/>
  <c r="N42" i="1"/>
  <c r="N46" i="1"/>
  <c r="M46" i="1"/>
  <c r="N24" i="1"/>
  <c r="N31" i="1"/>
  <c r="M39" i="1"/>
  <c r="N49" i="1"/>
  <c r="N53" i="1"/>
  <c r="M53" i="1"/>
  <c r="N34" i="1"/>
  <c r="M34" i="1"/>
  <c r="N45" i="1"/>
  <c r="M45" i="1"/>
  <c r="N33" i="1"/>
  <c r="M33" i="1"/>
  <c r="N37" i="1"/>
  <c r="M40" i="1"/>
  <c r="N43" i="1"/>
  <c r="N19" i="1"/>
  <c r="M19" i="1"/>
  <c r="N21" i="1"/>
  <c r="M21" i="1"/>
  <c r="M16" i="1"/>
  <c r="N17" i="1"/>
  <c r="M17" i="1"/>
  <c r="M18" i="1"/>
  <c r="N18" i="1"/>
  <c r="N28" i="1"/>
  <c r="M28" i="1"/>
  <c r="M36" i="1"/>
  <c r="M43" i="1"/>
  <c r="N15" i="1"/>
  <c r="N20" i="1"/>
  <c r="N25" i="1"/>
  <c r="M13" i="1"/>
  <c r="N13" i="1"/>
  <c r="N26" i="1"/>
  <c r="N29" i="1"/>
  <c r="M29" i="1"/>
  <c r="M37" i="1"/>
  <c r="N47" i="1"/>
  <c r="M47" i="1"/>
  <c r="N10" i="1"/>
  <c r="N16" i="1"/>
  <c r="N48" i="1"/>
  <c r="N44" i="1"/>
  <c r="N70" i="1"/>
  <c r="M70" i="1"/>
  <c r="N71" i="1"/>
  <c r="M71" i="1"/>
  <c r="N72" i="1"/>
  <c r="M72" i="1"/>
  <c r="N73" i="1"/>
  <c r="M73" i="1"/>
  <c r="N74" i="1"/>
  <c r="M74" i="1"/>
  <c r="N75" i="1"/>
  <c r="M75" i="1"/>
  <c r="N23" i="1"/>
  <c r="N40" i="1"/>
  <c r="N60" i="1"/>
  <c r="M61" i="1"/>
  <c r="N62" i="1"/>
  <c r="N78" i="1"/>
  <c r="N79" i="1"/>
  <c r="M79" i="1"/>
  <c r="N80" i="1"/>
  <c r="M80" i="1"/>
  <c r="N81" i="1"/>
  <c r="M81" i="1"/>
  <c r="N83" i="1"/>
  <c r="M83" i="1"/>
  <c r="N84" i="1"/>
  <c r="M84" i="1"/>
  <c r="N86" i="1"/>
  <c r="M86" i="1"/>
  <c r="N36" i="1"/>
  <c r="M78" i="1"/>
  <c r="N32" i="1"/>
  <c r="M63" i="1"/>
  <c r="M15" i="1"/>
  <c r="M24" i="1"/>
  <c r="M25" i="1"/>
  <c r="M26" i="1"/>
  <c r="M49" i="1"/>
  <c r="M50" i="1"/>
  <c r="M51" i="1"/>
  <c r="N64" i="1"/>
  <c r="M65" i="1"/>
  <c r="M20" i="1"/>
  <c r="M23" i="1"/>
  <c r="M48" i="1"/>
  <c r="M55" i="1"/>
  <c r="M67" i="1"/>
  <c r="I108" i="1"/>
  <c r="N27" i="1"/>
  <c r="M44" i="1"/>
  <c r="N52" i="1"/>
  <c r="M54" i="1"/>
  <c r="N56" i="1"/>
  <c r="M57" i="1"/>
  <c r="N58" i="1"/>
  <c r="M68" i="1"/>
  <c r="J108" i="1"/>
  <c r="M56" i="1"/>
  <c r="M60" i="1"/>
  <c r="M64" i="1"/>
  <c r="J109" i="1" l="1"/>
  <c r="P108" i="1"/>
  <c r="K108" i="1"/>
  <c r="N9" i="1"/>
</calcChain>
</file>

<file path=xl/sharedStrings.xml><?xml version="1.0" encoding="utf-8"?>
<sst xmlns="http://schemas.openxmlformats.org/spreadsheetml/2006/main" count="144" uniqueCount="116">
  <si>
    <t>30</t>
  </si>
  <si>
    <t>Estandar</t>
  </si>
  <si>
    <t>31</t>
  </si>
  <si>
    <t>Preferencial</t>
  </si>
  <si>
    <t>Tipos de cambio de compra y venta de Moneda Extranjera en el Sistema de Intermediación Financiera pactados con clientes</t>
  </si>
  <si>
    <t>32</t>
  </si>
  <si>
    <t>Entre Entidades Financieras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</si>
  <si>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</si>
  <si>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</si>
  <si>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CME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</si>
  <si>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</si>
  <si>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</si>
  <si>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</si>
  <si>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</si>
  <si>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t>VME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</si>
  <si>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</si>
  <si>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</si>
  <si>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MAXIMA</t>
  </si>
  <si>
    <t>MINIMO</t>
  </si>
  <si>
    <t>Compra</t>
  </si>
  <si>
    <t>Venta</t>
  </si>
  <si>
    <t>BANCOS MÚLTIPLES 1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</si>
  <si>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</si>
  <si>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</si>
  <si>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</si>
  <si>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</si>
  <si>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</si>
  <si>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</si>
  <si>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</si>
  <si>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</si>
  <si>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</si>
  <si>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</si>
  <si>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</si>
  <si>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</si>
  <si>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</si>
  <si>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>EL PROGRESO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</si>
  <si>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</si>
  <si>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</si>
  <si>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</si>
  <si>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</si>
  <si>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</si>
  <si>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</si>
  <si>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</si>
  <si>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</si>
  <si>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</si>
  <si>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</si>
  <si>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>PIO X</t>
  </si>
  <si>
    <t>INCAHUASSI</t>
  </si>
  <si>
    <t>QUILLACOLLO</t>
  </si>
  <si>
    <t>S.J. PUNATA</t>
  </si>
  <si>
    <r>
      <t>TRINIDAD</t>
    </r>
    <r>
      <rPr>
        <vertAlign val="superscript"/>
        <sz val="10"/>
        <rFont val="Book Antiqua"/>
        <family val="1"/>
      </rPr>
      <t>5</t>
    </r>
  </si>
  <si>
    <t>COMARAPA</t>
  </si>
  <si>
    <t>SAN ROQUE</t>
  </si>
  <si>
    <t>SAN MATEO</t>
  </si>
  <si>
    <t>EL CHOROLQUE</t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</si>
  <si>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</si>
  <si>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</si>
  <si>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</si>
  <si>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</si>
  <si>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t>ASUNCION</t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</si>
  <si>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</si>
  <si>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</si>
  <si>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t>SAN JOAQUIN</t>
  </si>
  <si>
    <r>
      <t>S. C. BORROMEO</t>
    </r>
    <r>
      <rPr>
        <vertAlign val="superscript"/>
        <sz val="10"/>
        <rFont val="Book Antiqua"/>
        <family val="1"/>
      </rPr>
      <t>5</t>
    </r>
  </si>
  <si>
    <t>CACEF</t>
  </si>
  <si>
    <t>LA SAGRADA FAMILIA</t>
  </si>
  <si>
    <t>PROGRESO</t>
  </si>
  <si>
    <t>M. RURAL DE CHUQUISACA</t>
  </si>
  <si>
    <t>SAN FRANCISCO SOLANO</t>
  </si>
  <si>
    <r>
      <t>SAN PEDRO DE AIQUILE</t>
    </r>
    <r>
      <rPr>
        <vertAlign val="superscript"/>
        <sz val="10"/>
        <rFont val="Book Antiqua"/>
        <family val="1"/>
      </rPr>
      <t>5</t>
    </r>
  </si>
  <si>
    <t xml:space="preserve">SOCIETARIA SAN MARTÍN </t>
  </si>
  <si>
    <t>CRISTO REY COCHABAMBA</t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</si>
  <si>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</si>
  <si>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</si>
  <si>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</si>
  <si>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</si>
  <si>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sz val="10"/>
        <rFont val="Book Antiqua"/>
        <family val="1"/>
      </rPr>
      <t xml:space="preserve"> </t>
    </r>
  </si>
  <si>
    <t>HOSPICIO</t>
  </si>
  <si>
    <r>
      <t>CANTERA</t>
    </r>
    <r>
      <rPr>
        <vertAlign val="superscript"/>
        <sz val="10"/>
        <rFont val="Book Antiqua"/>
        <family val="1"/>
      </rPr>
      <t>5</t>
    </r>
  </si>
  <si>
    <t>INSTITUCIONES FINANCIERAS DE DESARROLLO</t>
  </si>
  <si>
    <t>CIDRE</t>
  </si>
  <si>
    <t>CRECER</t>
  </si>
  <si>
    <t>DIACONÍA</t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</si>
  <si>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</si>
  <si>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</si>
  <si>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t>IDEPRO</t>
  </si>
  <si>
    <t>IMPRO</t>
  </si>
  <si>
    <r>
      <t>FUNDACIÓN PRO MUJER</t>
    </r>
    <r>
      <rPr>
        <vertAlign val="superscript"/>
        <sz val="10"/>
        <rFont val="Book Antiqua"/>
        <family val="1"/>
      </rPr>
      <t>5</t>
    </r>
  </si>
  <si>
    <t xml:space="preserve">SEMBRAR SARTAWI </t>
  </si>
  <si>
    <t>ENTIDADES ESPECIALIZADAS EN MICROFINANZAS</t>
  </si>
  <si>
    <t>BANCOS MÚLTIPLES 2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</si>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</sst>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_(* #,##0.00_);_(* \(#,##0.00\);_(* &quot;-&quot;??_);_(@_)"/>
    <numFmt numFmtId="167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sz val="11"/>
      <name val="Calibri"/>
      <family val="2"/>
      <scheme val="minor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Book Antiqua"/>
      <family val="1"/>
    </font>
    <font>
      <b/>
      <sz val="9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0"/>
      <color theme="0"/>
      <name val="Book Antiqua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3" fillId="0" borderId="0"/>
  </cellStyleXfs>
  <cellXfs count="192">
    <xf numFmtId="0" fontId="0" fillId="0" borderId="0" xfId="0"/>
    <xf numFmtId="0" fontId="4" fillId="3" borderId="0" xfId="3" applyFont="1" applyFill="1"/>
    <xf numFmtId="0" fontId="5" fillId="3" borderId="0" xfId="3" applyFont="1" applyFill="1" applyAlignment="1">
      <alignment vertical="center"/>
    </xf>
    <xf numFmtId="0" fontId="4" fillId="0" borderId="0" xfId="3" applyFont="1" applyFill="1"/>
    <xf numFmtId="0" fontId="6" fillId="2" borderId="1" xfId="2" applyFont="1" applyAlignment="1">
      <alignment horizontal="center"/>
    </xf>
    <xf numFmtId="0" fontId="4" fillId="3" borderId="0" xfId="3" applyFont="1" applyFill="1" applyBorder="1"/>
    <xf numFmtId="0" fontId="4" fillId="3" borderId="0" xfId="3" applyFont="1" applyFill="1" applyAlignment="1">
      <alignment horizontal="center"/>
    </xf>
    <xf numFmtId="0" fontId="2" fillId="0" borderId="2" xfId="0" applyFont="1" applyFill="1" applyBorder="1"/>
    <xf numFmtId="0" fontId="4" fillId="3" borderId="3" xfId="3" applyFont="1" applyFill="1" applyBorder="1" applyAlignment="1">
      <alignment horizontal="center"/>
    </xf>
    <xf numFmtId="0" fontId="2" fillId="0" borderId="4" xfId="0" applyFont="1" applyFill="1" applyBorder="1"/>
    <xf numFmtId="0" fontId="5" fillId="0" borderId="5" xfId="0" applyFont="1" applyBorder="1" applyAlignment="1">
      <alignment horizontal="center" vertical="center" textRotation="45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9" xfId="0" quotePrefix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textRotation="45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3" borderId="0" xfId="3" applyFont="1" applyFill="1" applyAlignment="1">
      <alignment vertical="center"/>
    </xf>
    <xf numFmtId="0" fontId="9" fillId="0" borderId="12" xfId="0" applyFont="1" applyBorder="1" applyAlignment="1">
      <alignment horizontal="center" vertical="center" textRotation="45"/>
    </xf>
    <xf numFmtId="0" fontId="5" fillId="0" borderId="13" xfId="0" quotePrefix="1" applyFont="1" applyFill="1" applyBorder="1" applyAlignment="1">
      <alignment horizontal="center" vertical="center" wrapText="1"/>
    </xf>
    <xf numFmtId="0" fontId="5" fillId="0" borderId="14" xfId="0" quotePrefix="1" applyFont="1" applyFill="1" applyBorder="1" applyAlignment="1">
      <alignment horizontal="center" vertical="center" wrapText="1"/>
    </xf>
    <xf numFmtId="0" fontId="5" fillId="0" borderId="15" xfId="0" quotePrefix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4" fillId="3" borderId="0" xfId="3" applyFont="1" applyFill="1" applyAlignment="1">
      <alignment horizontal="right"/>
    </xf>
    <xf numFmtId="14" fontId="10" fillId="3" borderId="0" xfId="3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 textRotation="45"/>
    </xf>
    <xf numFmtId="0" fontId="4" fillId="3" borderId="12" xfId="3" applyFont="1" applyFill="1" applyBorder="1" applyAlignment="1">
      <alignment horizontal="center" vertical="center"/>
    </xf>
    <xf numFmtId="0" fontId="4" fillId="3" borderId="19" xfId="3" applyFont="1" applyFill="1" applyBorder="1" applyAlignment="1">
      <alignment horizontal="center" vertical="center"/>
    </xf>
    <xf numFmtId="0" fontId="4" fillId="3" borderId="0" xfId="3" applyFont="1" applyFill="1" applyBorder="1" applyAlignment="1">
      <alignment horizontal="center" vertical="center"/>
    </xf>
    <xf numFmtId="164" fontId="4" fillId="4" borderId="20" xfId="3" applyNumberFormat="1" applyFont="1" applyFill="1" applyBorder="1" applyAlignment="1">
      <alignment vertical="center"/>
    </xf>
    <xf numFmtId="0" fontId="4" fillId="0" borderId="0" xfId="3" applyFont="1" applyFill="1" applyBorder="1" applyAlignment="1">
      <alignment horizontal="center" vertical="center"/>
    </xf>
    <xf numFmtId="0" fontId="0" fillId="3" borderId="0" xfId="0" applyFont="1" applyFill="1" applyBorder="1"/>
    <xf numFmtId="0" fontId="4" fillId="5" borderId="21" xfId="3" applyFont="1" applyFill="1" applyBorder="1" applyAlignment="1">
      <alignment horizontal="center" vertical="center" wrapText="1"/>
    </xf>
    <xf numFmtId="164" fontId="4" fillId="5" borderId="22" xfId="3" applyNumberFormat="1" applyFont="1" applyFill="1" applyBorder="1" applyAlignment="1">
      <alignment vertical="center"/>
    </xf>
    <xf numFmtId="164" fontId="4" fillId="5" borderId="23" xfId="3" applyNumberFormat="1" applyFont="1" applyFill="1" applyBorder="1" applyAlignment="1">
      <alignment vertical="center"/>
    </xf>
    <xf numFmtId="164" fontId="4" fillId="5" borderId="24" xfId="3" applyNumberFormat="1" applyFont="1" applyFill="1" applyBorder="1" applyAlignment="1">
      <alignment vertical="center"/>
    </xf>
    <xf numFmtId="164" fontId="4" fillId="5" borderId="25" xfId="3" applyNumberFormat="1" applyFont="1" applyFill="1" applyBorder="1" applyAlignment="1">
      <alignment vertical="center"/>
    </xf>
    <xf numFmtId="165" fontId="4" fillId="3" borderId="0" xfId="3" applyNumberFormat="1" applyFont="1" applyFill="1" applyAlignment="1">
      <alignment vertical="center"/>
    </xf>
    <xf numFmtId="164" fontId="4" fillId="3" borderId="0" xfId="3" applyNumberFormat="1" applyFont="1" applyFill="1" applyAlignment="1">
      <alignment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 applyBorder="1" applyAlignment="1">
      <alignment horizontal="left" vertical="center"/>
    </xf>
    <xf numFmtId="164" fontId="4" fillId="0" borderId="0" xfId="3" applyNumberFormat="1" applyFont="1" applyFill="1" applyBorder="1" applyAlignment="1">
      <alignment vertical="center"/>
    </xf>
    <xf numFmtId="0" fontId="11" fillId="3" borderId="0" xfId="3" applyFont="1" applyFill="1" applyBorder="1" applyAlignment="1">
      <alignment vertical="center"/>
    </xf>
    <xf numFmtId="0" fontId="5" fillId="0" borderId="13" xfId="3" applyFont="1" applyFill="1" applyBorder="1" applyAlignment="1">
      <alignment horizontal="center" vertical="center" wrapText="1"/>
    </xf>
    <xf numFmtId="164" fontId="5" fillId="3" borderId="26" xfId="3" applyNumberFormat="1" applyFont="1" applyFill="1" applyBorder="1" applyAlignment="1">
      <alignment vertical="center"/>
    </xf>
    <xf numFmtId="164" fontId="5" fillId="3" borderId="27" xfId="3" applyNumberFormat="1" applyFont="1" applyFill="1" applyBorder="1" applyAlignment="1">
      <alignment vertical="center"/>
    </xf>
    <xf numFmtId="164" fontId="5" fillId="3" borderId="28" xfId="3" applyNumberFormat="1" applyFont="1" applyFill="1" applyBorder="1" applyAlignment="1">
      <alignment vertical="center"/>
    </xf>
    <xf numFmtId="164" fontId="5" fillId="3" borderId="14" xfId="3" applyNumberFormat="1" applyFont="1" applyFill="1" applyBorder="1" applyAlignment="1">
      <alignment vertical="center"/>
    </xf>
    <xf numFmtId="0" fontId="5" fillId="0" borderId="0" xfId="3" applyFont="1" applyFill="1" applyAlignment="1">
      <alignment vertical="center"/>
    </xf>
    <xf numFmtId="0" fontId="5" fillId="0" borderId="0" xfId="3" applyFont="1" applyFill="1" applyBorder="1" applyAlignment="1">
      <alignment horizontal="left" vertical="center"/>
    </xf>
    <xf numFmtId="164" fontId="5" fillId="0" borderId="0" xfId="3" applyNumberFormat="1" applyFont="1" applyFill="1" applyBorder="1" applyAlignment="1">
      <alignment vertical="center"/>
    </xf>
    <xf numFmtId="0" fontId="5" fillId="0" borderId="29" xfId="3" applyFont="1" applyFill="1" applyBorder="1" applyAlignment="1">
      <alignment horizontal="center" vertical="center" wrapText="1"/>
    </xf>
    <xf numFmtId="164" fontId="5" fillId="3" borderId="0" xfId="3" applyNumberFormat="1" applyFont="1" applyFill="1" applyAlignment="1">
      <alignment vertical="center"/>
    </xf>
    <xf numFmtId="0" fontId="5" fillId="0" borderId="29" xfId="3" quotePrefix="1" applyFont="1" applyFill="1" applyBorder="1" applyAlignment="1">
      <alignment horizontal="center" vertical="center" wrapText="1"/>
    </xf>
    <xf numFmtId="0" fontId="5" fillId="0" borderId="0" xfId="3" quotePrefix="1" applyFont="1" applyFill="1" applyBorder="1" applyAlignment="1">
      <alignment horizontal="left" vertical="center"/>
    </xf>
    <xf numFmtId="0" fontId="11" fillId="0" borderId="0" xfId="3" applyFont="1" applyFill="1" applyBorder="1" applyAlignment="1">
      <alignment vertical="center"/>
    </xf>
    <xf numFmtId="164" fontId="5" fillId="0" borderId="26" xfId="3" applyNumberFormat="1" applyFont="1" applyFill="1" applyBorder="1" applyAlignment="1">
      <alignment vertical="center"/>
    </xf>
    <xf numFmtId="164" fontId="5" fillId="0" borderId="27" xfId="3" applyNumberFormat="1" applyFont="1" applyFill="1" applyBorder="1" applyAlignment="1">
      <alignment vertical="center"/>
    </xf>
    <xf numFmtId="164" fontId="5" fillId="0" borderId="14" xfId="3" applyNumberFormat="1" applyFont="1" applyFill="1" applyBorder="1" applyAlignment="1">
      <alignment vertical="center"/>
    </xf>
    <xf numFmtId="164" fontId="5" fillId="0" borderId="28" xfId="3" applyNumberFormat="1" applyFont="1" applyFill="1" applyBorder="1" applyAlignment="1">
      <alignment vertical="center"/>
    </xf>
    <xf numFmtId="165" fontId="4" fillId="0" borderId="0" xfId="3" applyNumberFormat="1" applyFont="1" applyFill="1" applyAlignment="1">
      <alignment vertical="center"/>
    </xf>
    <xf numFmtId="164" fontId="4" fillId="0" borderId="0" xfId="3" applyNumberFormat="1" applyFont="1" applyFill="1" applyAlignment="1">
      <alignment vertical="center"/>
    </xf>
    <xf numFmtId="0" fontId="5" fillId="0" borderId="30" xfId="3" applyFont="1" applyFill="1" applyBorder="1" applyAlignment="1">
      <alignment horizontal="center" vertical="center" wrapText="1"/>
    </xf>
    <xf numFmtId="0" fontId="5" fillId="0" borderId="31" xfId="3" applyFont="1" applyFill="1" applyBorder="1" applyAlignment="1">
      <alignment horizontal="center" vertical="center" wrapText="1"/>
    </xf>
    <xf numFmtId="164" fontId="5" fillId="0" borderId="32" xfId="3" applyNumberFormat="1" applyFont="1" applyFill="1" applyBorder="1" applyAlignment="1">
      <alignment vertical="center"/>
    </xf>
    <xf numFmtId="164" fontId="5" fillId="0" borderId="33" xfId="3" applyNumberFormat="1" applyFont="1" applyFill="1" applyBorder="1" applyAlignment="1">
      <alignment vertical="center"/>
    </xf>
    <xf numFmtId="164" fontId="5" fillId="0" borderId="34" xfId="3" applyNumberFormat="1" applyFont="1" applyFill="1" applyBorder="1" applyAlignment="1">
      <alignment vertical="center"/>
    </xf>
    <xf numFmtId="164" fontId="5" fillId="0" borderId="35" xfId="3" applyNumberFormat="1" applyFont="1" applyFill="1" applyBorder="1" applyAlignment="1">
      <alignment vertical="center"/>
    </xf>
    <xf numFmtId="0" fontId="12" fillId="3" borderId="0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/>
    </xf>
    <xf numFmtId="0" fontId="13" fillId="0" borderId="0" xfId="3" applyFont="1" applyFill="1" applyBorder="1" applyAlignment="1">
      <alignment vertical="center"/>
    </xf>
    <xf numFmtId="0" fontId="5" fillId="0" borderId="3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 wrapText="1"/>
    </xf>
    <xf numFmtId="0" fontId="5" fillId="0" borderId="12" xfId="3" applyFont="1" applyFill="1" applyBorder="1" applyAlignment="1">
      <alignment horizontal="center" vertical="center" wrapText="1"/>
    </xf>
    <xf numFmtId="164" fontId="5" fillId="0" borderId="20" xfId="3" applyNumberFormat="1" applyFont="1" applyFill="1" applyBorder="1" applyAlignment="1">
      <alignment vertical="center"/>
    </xf>
    <xf numFmtId="164" fontId="5" fillId="0" borderId="38" xfId="3" applyNumberFormat="1" applyFont="1" applyFill="1" applyBorder="1" applyAlignment="1">
      <alignment vertical="center"/>
    </xf>
    <xf numFmtId="164" fontId="5" fillId="0" borderId="39" xfId="3" applyNumberFormat="1" applyFont="1" applyFill="1" applyBorder="1" applyAlignment="1">
      <alignment vertical="center"/>
    </xf>
    <xf numFmtId="164" fontId="5" fillId="0" borderId="40" xfId="3" applyNumberFormat="1" applyFont="1" applyFill="1" applyBorder="1" applyAlignment="1">
      <alignment vertical="center"/>
    </xf>
    <xf numFmtId="0" fontId="0" fillId="6" borderId="41" xfId="0" applyFont="1" applyFill="1" applyBorder="1"/>
    <xf numFmtId="0" fontId="5" fillId="0" borderId="36" xfId="3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horizontal="center" vertical="center" wrapText="1"/>
    </xf>
    <xf numFmtId="0" fontId="5" fillId="0" borderId="42" xfId="3" applyFont="1" applyFill="1" applyBorder="1" applyAlignment="1">
      <alignment horizontal="center" vertical="center" wrapText="1"/>
    </xf>
    <xf numFmtId="0" fontId="5" fillId="3" borderId="0" xfId="3" applyFont="1" applyFill="1" applyAlignment="1">
      <alignment horizontal="center" vertical="center"/>
    </xf>
    <xf numFmtId="0" fontId="4" fillId="5" borderId="21" xfId="3" applyFont="1" applyFill="1" applyBorder="1" applyAlignment="1">
      <alignment horizontal="left" vertical="center"/>
    </xf>
    <xf numFmtId="0" fontId="4" fillId="5" borderId="43" xfId="3" applyFont="1" applyFill="1" applyBorder="1" applyAlignment="1">
      <alignment horizontal="left" vertical="center"/>
    </xf>
    <xf numFmtId="0" fontId="4" fillId="5" borderId="44" xfId="3" applyFont="1" applyFill="1" applyBorder="1" applyAlignment="1">
      <alignment horizontal="left" vertical="center"/>
    </xf>
    <xf numFmtId="0" fontId="12" fillId="5" borderId="21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 wrapText="1"/>
    </xf>
    <xf numFmtId="0" fontId="5" fillId="0" borderId="29" xfId="3" applyFont="1" applyFill="1" applyBorder="1" applyAlignment="1">
      <alignment horizontal="center" vertical="center"/>
    </xf>
    <xf numFmtId="0" fontId="11" fillId="3" borderId="0" xfId="3" applyFont="1" applyFill="1" applyBorder="1" applyAlignment="1">
      <alignment horizontal="center" vertical="center" wrapText="1"/>
    </xf>
    <xf numFmtId="0" fontId="5" fillId="0" borderId="36" xfId="3" applyFont="1" applyFill="1" applyBorder="1" applyAlignment="1">
      <alignment horizontal="center" vertical="center"/>
    </xf>
    <xf numFmtId="164" fontId="5" fillId="3" borderId="40" xfId="3" applyNumberFormat="1" applyFont="1" applyFill="1" applyBorder="1" applyAlignment="1">
      <alignment vertical="center"/>
    </xf>
    <xf numFmtId="164" fontId="5" fillId="3" borderId="20" xfId="3" applyNumberFormat="1" applyFont="1" applyFill="1" applyBorder="1" applyAlignment="1">
      <alignment vertical="center"/>
    </xf>
    <xf numFmtId="164" fontId="5" fillId="3" borderId="38" xfId="3" applyNumberFormat="1" applyFont="1" applyFill="1" applyBorder="1" applyAlignment="1">
      <alignment vertical="center"/>
    </xf>
    <xf numFmtId="164" fontId="5" fillId="3" borderId="39" xfId="3" applyNumberFormat="1" applyFont="1" applyFill="1" applyBorder="1" applyAlignment="1">
      <alignment vertical="center"/>
    </xf>
    <xf numFmtId="0" fontId="5" fillId="3" borderId="0" xfId="3" applyFont="1" applyFill="1"/>
    <xf numFmtId="0" fontId="0" fillId="0" borderId="41" xfId="0" applyFont="1" applyFill="1" applyBorder="1"/>
    <xf numFmtId="0" fontId="13" fillId="7" borderId="0" xfId="3" applyFont="1" applyFill="1" applyBorder="1" applyAlignment="1">
      <alignment vertical="center"/>
    </xf>
    <xf numFmtId="0" fontId="5" fillId="7" borderId="0" xfId="3" applyFont="1" applyFill="1"/>
    <xf numFmtId="164" fontId="5" fillId="7" borderId="26" xfId="3" applyNumberFormat="1" applyFont="1" applyFill="1" applyBorder="1" applyAlignment="1">
      <alignment vertical="center"/>
    </xf>
    <xf numFmtId="164" fontId="5" fillId="7" borderId="27" xfId="3" applyNumberFormat="1" applyFont="1" applyFill="1" applyBorder="1" applyAlignment="1">
      <alignment vertical="center"/>
    </xf>
    <xf numFmtId="164" fontId="5" fillId="7" borderId="28" xfId="3" applyNumberFormat="1" applyFont="1" applyFill="1" applyBorder="1" applyAlignment="1">
      <alignment vertical="center"/>
    </xf>
    <xf numFmtId="164" fontId="5" fillId="7" borderId="14" xfId="3" applyNumberFormat="1" applyFont="1" applyFill="1" applyBorder="1" applyAlignment="1">
      <alignment vertical="center"/>
    </xf>
    <xf numFmtId="165" fontId="4" fillId="7" borderId="0" xfId="3" applyNumberFormat="1" applyFont="1" applyFill="1" applyAlignment="1">
      <alignment vertical="center"/>
    </xf>
    <xf numFmtId="164" fontId="4" fillId="7" borderId="0" xfId="3" applyNumberFormat="1" applyFont="1" applyFill="1" applyAlignment="1">
      <alignment vertical="center"/>
    </xf>
    <xf numFmtId="0" fontId="5" fillId="7" borderId="0" xfId="3" applyFont="1" applyFill="1" applyAlignment="1">
      <alignment vertical="center"/>
    </xf>
    <xf numFmtId="0" fontId="5" fillId="7" borderId="0" xfId="3" applyFont="1" applyFill="1" applyBorder="1" applyAlignment="1">
      <alignment horizontal="center" vertical="center"/>
    </xf>
    <xf numFmtId="164" fontId="5" fillId="7" borderId="0" xfId="3" applyNumberFormat="1" applyFont="1" applyFill="1" applyBorder="1" applyAlignment="1">
      <alignment vertical="center"/>
    </xf>
    <xf numFmtId="0" fontId="0" fillId="3" borderId="0" xfId="0" applyFill="1" applyBorder="1"/>
    <xf numFmtId="0" fontId="5" fillId="3" borderId="0" xfId="0" applyFont="1" applyFill="1" applyAlignment="1">
      <alignment vertical="center"/>
    </xf>
    <xf numFmtId="0" fontId="4" fillId="8" borderId="45" xfId="0" applyFont="1" applyFill="1" applyBorder="1" applyAlignment="1">
      <alignment horizontal="center" vertical="center" wrapText="1"/>
    </xf>
    <xf numFmtId="164" fontId="4" fillId="8" borderId="22" xfId="3" applyNumberFormat="1" applyFont="1" applyFill="1" applyBorder="1" applyAlignment="1">
      <alignment vertical="center"/>
    </xf>
    <xf numFmtId="164" fontId="4" fillId="8" borderId="23" xfId="3" applyNumberFormat="1" applyFont="1" applyFill="1" applyBorder="1" applyAlignment="1">
      <alignment vertical="center"/>
    </xf>
    <xf numFmtId="164" fontId="4" fillId="8" borderId="24" xfId="3" applyNumberFormat="1" applyFont="1" applyFill="1" applyBorder="1" applyAlignment="1">
      <alignment vertical="center"/>
    </xf>
    <xf numFmtId="164" fontId="4" fillId="8" borderId="25" xfId="3" applyNumberFormat="1" applyFont="1" applyFill="1" applyBorder="1" applyAlignment="1">
      <alignment vertical="center"/>
    </xf>
    <xf numFmtId="0" fontId="14" fillId="3" borderId="0" xfId="3" applyFont="1" applyFill="1"/>
    <xf numFmtId="0" fontId="14" fillId="0" borderId="0" xfId="3" applyFont="1" applyFill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45" xfId="0" applyFont="1" applyFill="1" applyBorder="1" applyAlignment="1">
      <alignment horizontal="center" vertical="center" wrapText="1"/>
    </xf>
    <xf numFmtId="164" fontId="5" fillId="0" borderId="24" xfId="3" applyNumberFormat="1" applyFont="1" applyFill="1" applyBorder="1" applyAlignment="1">
      <alignment vertical="center"/>
    </xf>
    <xf numFmtId="0" fontId="5" fillId="0" borderId="0" xfId="3" applyFont="1" applyFill="1"/>
    <xf numFmtId="0" fontId="15" fillId="0" borderId="0" xfId="3" applyFont="1" applyFill="1"/>
    <xf numFmtId="0" fontId="5" fillId="0" borderId="0" xfId="0" applyFont="1" applyFill="1" applyBorder="1" applyAlignment="1">
      <alignment horizontal="center" vertical="center"/>
    </xf>
    <xf numFmtId="0" fontId="5" fillId="3" borderId="0" xfId="3" applyFont="1" applyFill="1" applyBorder="1"/>
    <xf numFmtId="0" fontId="5" fillId="3" borderId="11" xfId="3" applyFont="1" applyFill="1" applyBorder="1" applyAlignment="1">
      <alignment horizontal="center"/>
    </xf>
    <xf numFmtId="0" fontId="15" fillId="3" borderId="0" xfId="3" applyFont="1" applyFill="1"/>
    <xf numFmtId="0" fontId="5" fillId="0" borderId="0" xfId="3" applyFont="1" applyFill="1" applyBorder="1" applyAlignment="1">
      <alignment horizontal="left"/>
    </xf>
    <xf numFmtId="0" fontId="5" fillId="0" borderId="0" xfId="3" applyFont="1" applyFill="1" applyBorder="1" applyAlignment="1">
      <alignment horizontal="center"/>
    </xf>
    <xf numFmtId="0" fontId="5" fillId="0" borderId="0" xfId="3" applyFont="1" applyFill="1" applyBorder="1" applyAlignment="1"/>
    <xf numFmtId="0" fontId="5" fillId="3" borderId="3" xfId="3" applyFont="1" applyFill="1" applyBorder="1" applyAlignment="1">
      <alignment horizontal="center"/>
    </xf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3" borderId="9" xfId="0" quotePrefix="1" applyFont="1" applyFill="1" applyBorder="1" applyAlignment="1">
      <alignment horizontal="center" vertical="center" wrapText="1"/>
    </xf>
    <xf numFmtId="0" fontId="5" fillId="3" borderId="10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29" xfId="0" quotePrefix="1" applyFont="1" applyFill="1" applyBorder="1" applyAlignment="1">
      <alignment horizontal="center" vertical="center" wrapText="1"/>
    </xf>
    <xf numFmtId="0" fontId="5" fillId="0" borderId="39" xfId="0" quotePrefix="1" applyFont="1" applyFill="1" applyBorder="1" applyAlignment="1">
      <alignment horizontal="center" vertical="center" wrapText="1"/>
    </xf>
    <xf numFmtId="0" fontId="5" fillId="0" borderId="48" xfId="0" quotePrefix="1" applyFont="1" applyFill="1" applyBorder="1" applyAlignment="1">
      <alignment horizontal="center" vertical="center" wrapText="1"/>
    </xf>
    <xf numFmtId="0" fontId="5" fillId="3" borderId="15" xfId="0" quotePrefix="1" applyFont="1" applyFill="1" applyBorder="1" applyAlignment="1">
      <alignment horizontal="center" vertical="center" wrapText="1"/>
    </xf>
    <xf numFmtId="0" fontId="5" fillId="3" borderId="16" xfId="0" quotePrefix="1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46" xfId="0" quotePrefix="1" applyFont="1" applyBorder="1" applyAlignment="1">
      <alignment horizontal="center" vertical="center" wrapText="1"/>
    </xf>
    <xf numFmtId="0" fontId="5" fillId="0" borderId="53" xfId="0" quotePrefix="1" applyFont="1" applyBorder="1" applyAlignment="1">
      <alignment horizontal="center" vertical="center" wrapText="1"/>
    </xf>
    <xf numFmtId="3" fontId="5" fillId="3" borderId="54" xfId="1" applyNumberFormat="1" applyFont="1" applyFill="1" applyBorder="1" applyAlignment="1">
      <alignment vertical="center"/>
    </xf>
    <xf numFmtId="3" fontId="5" fillId="3" borderId="55" xfId="1" applyNumberFormat="1" applyFont="1" applyFill="1" applyBorder="1" applyAlignment="1">
      <alignment vertical="center"/>
    </xf>
    <xf numFmtId="3" fontId="5" fillId="3" borderId="51" xfId="1" applyNumberFormat="1" applyFont="1" applyFill="1" applyBorder="1" applyAlignment="1">
      <alignment vertical="center"/>
    </xf>
    <xf numFmtId="3" fontId="5" fillId="3" borderId="38" xfId="1" applyNumberFormat="1" applyFont="1" applyFill="1" applyBorder="1" applyAlignment="1">
      <alignment vertical="center"/>
    </xf>
    <xf numFmtId="0" fontId="5" fillId="0" borderId="0" xfId="0" quotePrefix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40" xfId="0" quotePrefix="1" applyFont="1" applyBorder="1" applyAlignment="1">
      <alignment horizontal="center" vertical="center" wrapText="1"/>
    </xf>
    <xf numFmtId="0" fontId="5" fillId="0" borderId="38" xfId="0" quotePrefix="1" applyFont="1" applyBorder="1" applyAlignment="1">
      <alignment horizontal="center" vertical="center" wrapText="1"/>
    </xf>
    <xf numFmtId="3" fontId="5" fillId="3" borderId="56" xfId="1" applyNumberFormat="1" applyFont="1" applyFill="1" applyBorder="1" applyAlignment="1">
      <alignment vertical="center"/>
    </xf>
    <xf numFmtId="3" fontId="5" fillId="3" borderId="20" xfId="1" applyNumberFormat="1" applyFont="1" applyFill="1" applyBorder="1" applyAlignment="1">
      <alignment vertical="center"/>
    </xf>
    <xf numFmtId="0" fontId="5" fillId="0" borderId="40" xfId="0" applyFont="1" applyBorder="1" applyAlignment="1">
      <alignment horizontal="center" vertical="center" wrapText="1"/>
    </xf>
    <xf numFmtId="3" fontId="5" fillId="3" borderId="39" xfId="1" applyNumberFormat="1" applyFont="1" applyFill="1" applyBorder="1" applyAlignment="1">
      <alignment vertical="center"/>
    </xf>
    <xf numFmtId="37" fontId="5" fillId="3" borderId="20" xfId="1" applyNumberFormat="1" applyFont="1" applyFill="1" applyBorder="1" applyAlignment="1">
      <alignment vertical="center"/>
    </xf>
    <xf numFmtId="3" fontId="5" fillId="3" borderId="57" xfId="1" applyNumberFormat="1" applyFont="1" applyFill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0" fontId="0" fillId="9" borderId="41" xfId="0" applyFont="1" applyFill="1" applyBorder="1"/>
    <xf numFmtId="3" fontId="5" fillId="0" borderId="57" xfId="1" applyNumberFormat="1" applyFont="1" applyFill="1" applyBorder="1" applyAlignment="1">
      <alignment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3" fontId="5" fillId="3" borderId="32" xfId="1" applyNumberFormat="1" applyFont="1" applyFill="1" applyBorder="1" applyAlignment="1">
      <alignment vertical="center"/>
    </xf>
    <xf numFmtId="3" fontId="5" fillId="3" borderId="33" xfId="1" applyNumberFormat="1" applyFont="1" applyFill="1" applyBorder="1" applyAlignment="1">
      <alignment vertical="center"/>
    </xf>
    <xf numFmtId="3" fontId="5" fillId="3" borderId="35" xfId="1" applyNumberFormat="1" applyFont="1" applyFill="1" applyBorder="1" applyAlignment="1">
      <alignment vertical="center"/>
    </xf>
    <xf numFmtId="167" fontId="5" fillId="3" borderId="0" xfId="3" applyNumberFormat="1" applyFont="1" applyFill="1"/>
    <xf numFmtId="3" fontId="5" fillId="3" borderId="0" xfId="3" applyNumberFormat="1" applyFont="1" applyFill="1"/>
    <xf numFmtId="0" fontId="15" fillId="0" borderId="0" xfId="3" applyFont="1" applyFill="1" applyBorder="1" applyAlignment="1"/>
    <xf numFmtId="0" fontId="5" fillId="0" borderId="0" xfId="3" applyFont="1" applyFill="1" applyBorder="1"/>
    <xf numFmtId="0" fontId="15" fillId="0" borderId="0" xfId="3" applyFont="1" applyFill="1" applyBorder="1"/>
    <xf numFmtId="164" fontId="5" fillId="3" borderId="0" xfId="3" applyNumberFormat="1" applyFont="1" applyFill="1"/>
    <xf numFmtId="4" fontId="5" fillId="10" borderId="0" xfId="3" applyNumberFormat="1" applyFont="1" applyFill="1"/>
    <xf numFmtId="166" fontId="5" fillId="10" borderId="0" xfId="1" applyFont="1" applyFill="1" applyBorder="1"/>
    <xf numFmtId="4" fontId="5" fillId="3" borderId="0" xfId="3" applyNumberFormat="1" applyFont="1" applyFill="1"/>
    <xf numFmtId="165" fontId="5" fillId="3" borderId="0" xfId="3" applyNumberFormat="1" applyFont="1" applyFill="1"/>
  </cellXfs>
  <cellStyles count="4">
    <cellStyle name="Millares" xfId="1" builtinId="3"/>
    <cellStyle name="Normal" xfId="0" builtinId="0"/>
    <cellStyle name="Normal 2" xfId="3"/>
    <cellStyle name="Notas" xfId="2" builtinId="10"/>
  </cellStyles>
  <dxfs count="19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ENERADOR%20TC%20PUBLICACI&#211;N%20DIARIA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del reglamento"/>
      <sheetName val="DB"/>
      <sheetName val="Reporte TC"/>
      <sheetName val="Hoja1"/>
      <sheetName val="monedas"/>
      <sheetName val="Hoja2"/>
    </sheetNames>
    <sheetDataSet>
      <sheetData sheetId="0"/>
      <sheetData sheetId="1">
        <row r="1">
          <cell r="A1" t="str">
            <v>tipoentidad</v>
          </cell>
          <cell r="D1" t="str">
            <v>con_cod</v>
          </cell>
          <cell r="E1" t="str">
            <v>tra_cod</v>
          </cell>
          <cell r="G1" t="str">
            <v>Columna1</v>
          </cell>
        </row>
        <row r="2">
          <cell r="A2" t="str">
            <v>BANCOS MÚLTIPLES 1</v>
          </cell>
          <cell r="D2" t="str">
            <v>30</v>
          </cell>
          <cell r="E2" t="str">
            <v>VME</v>
          </cell>
          <cell r="G2">
            <v>1908146.24</v>
          </cell>
        </row>
        <row r="3">
          <cell r="A3" t="str">
            <v>BANCOS MÚLTIPLES 1</v>
          </cell>
          <cell r="D3" t="str">
            <v>31</v>
          </cell>
          <cell r="E3" t="str">
            <v>CME</v>
          </cell>
          <cell r="G3">
            <v>214941.84</v>
          </cell>
        </row>
        <row r="4">
          <cell r="A4" t="str">
            <v>BANCOS MÚLTIPLES 2</v>
          </cell>
          <cell r="D4" t="str">
            <v>30</v>
          </cell>
          <cell r="E4" t="str">
            <v>CME</v>
          </cell>
          <cell r="G4">
            <v>652.01</v>
          </cell>
        </row>
        <row r="5">
          <cell r="A5" t="str">
            <v>COOPERATIVAS</v>
          </cell>
          <cell r="D5" t="str">
            <v>30</v>
          </cell>
          <cell r="E5" t="str">
            <v>VME</v>
          </cell>
          <cell r="G5">
            <v>0.72</v>
          </cell>
        </row>
        <row r="6">
          <cell r="A6" t="str">
            <v>COOPERATIVAS</v>
          </cell>
          <cell r="D6" t="str">
            <v>30</v>
          </cell>
          <cell r="E6" t="str">
            <v>VME</v>
          </cell>
          <cell r="G6">
            <v>431.49</v>
          </cell>
        </row>
        <row r="7">
          <cell r="A7" t="str">
            <v>BANCOS MÚLTIPLES 1</v>
          </cell>
          <cell r="D7" t="str">
            <v>30</v>
          </cell>
          <cell r="E7" t="str">
            <v>VME</v>
          </cell>
          <cell r="G7">
            <v>557</v>
          </cell>
        </row>
        <row r="8">
          <cell r="A8" t="str">
            <v>BANCOS MÚLTIPLES 1</v>
          </cell>
          <cell r="D8" t="str">
            <v>31</v>
          </cell>
          <cell r="E8" t="str">
            <v>CME</v>
          </cell>
          <cell r="G8">
            <v>1000</v>
          </cell>
        </row>
        <row r="9">
          <cell r="A9" t="str">
            <v>BANCOS MÚLTIPLES 1</v>
          </cell>
          <cell r="D9" t="str">
            <v>30</v>
          </cell>
          <cell r="E9" t="str">
            <v>CME</v>
          </cell>
          <cell r="G9">
            <v>98873.88</v>
          </cell>
        </row>
        <row r="10">
          <cell r="A10" t="str">
            <v>BANCOS MÚLTIPLES 1</v>
          </cell>
          <cell r="D10" t="str">
            <v>31</v>
          </cell>
          <cell r="E10" t="str">
            <v>VME</v>
          </cell>
          <cell r="G10">
            <v>1325320.76</v>
          </cell>
        </row>
        <row r="11">
          <cell r="A11" t="str">
            <v>BANCOS MÚLTIPLES 2</v>
          </cell>
          <cell r="D11" t="str">
            <v>31</v>
          </cell>
          <cell r="E11" t="str">
            <v>CME</v>
          </cell>
          <cell r="G11">
            <v>1278641.8700000001</v>
          </cell>
        </row>
        <row r="12">
          <cell r="A12" t="str">
            <v>COOPERATIVAS</v>
          </cell>
          <cell r="D12" t="str">
            <v>30</v>
          </cell>
          <cell r="E12" t="str">
            <v>VME</v>
          </cell>
          <cell r="G12">
            <v>11166.17</v>
          </cell>
        </row>
        <row r="13">
          <cell r="A13" t="str">
            <v>COOPERATIVAS</v>
          </cell>
          <cell r="D13" t="str">
            <v>30</v>
          </cell>
          <cell r="E13" t="str">
            <v>VME</v>
          </cell>
          <cell r="G13">
            <v>7963.39</v>
          </cell>
        </row>
        <row r="14">
          <cell r="A14" t="str">
            <v>INSTITUCIONES FINANCIERAS DE DESARROLLO</v>
          </cell>
          <cell r="D14" t="str">
            <v>30</v>
          </cell>
          <cell r="E14" t="str">
            <v>VME</v>
          </cell>
          <cell r="G14">
            <v>6694.72</v>
          </cell>
        </row>
        <row r="15">
          <cell r="A15" t="str">
            <v>BANCOS MÚLTIPLES 1</v>
          </cell>
          <cell r="D15" t="str">
            <v>30</v>
          </cell>
          <cell r="E15" t="str">
            <v>VME</v>
          </cell>
          <cell r="G15">
            <v>2278372.87</v>
          </cell>
        </row>
        <row r="16">
          <cell r="A16" t="str">
            <v>BANCOS MÚLTIPLES 1</v>
          </cell>
          <cell r="D16" t="str">
            <v>30</v>
          </cell>
          <cell r="E16" t="str">
            <v>CME</v>
          </cell>
          <cell r="G16">
            <v>95270.44</v>
          </cell>
        </row>
        <row r="17">
          <cell r="A17" t="str">
            <v>BANCOS MÚLTIPLES 1</v>
          </cell>
          <cell r="D17" t="str">
            <v>31</v>
          </cell>
          <cell r="E17" t="str">
            <v>CME</v>
          </cell>
          <cell r="G17">
            <v>2680775.42</v>
          </cell>
        </row>
        <row r="18">
          <cell r="A18" t="str">
            <v>BANCOS MÚLTIPLES 2</v>
          </cell>
          <cell r="D18" t="str">
            <v>30</v>
          </cell>
          <cell r="E18" t="str">
            <v>CME</v>
          </cell>
          <cell r="G18">
            <v>792.53</v>
          </cell>
        </row>
        <row r="19">
          <cell r="A19" t="str">
            <v>BANCOS MÚLTIPLES 2</v>
          </cell>
          <cell r="D19" t="str">
            <v>30</v>
          </cell>
          <cell r="E19" t="str">
            <v>VME</v>
          </cell>
          <cell r="G19">
            <v>130026.08</v>
          </cell>
        </row>
        <row r="20">
          <cell r="A20" t="str">
            <v>COOPERATIVAS</v>
          </cell>
          <cell r="D20" t="str">
            <v>30</v>
          </cell>
          <cell r="E20" t="str">
            <v>VME</v>
          </cell>
          <cell r="G20">
            <v>50034.92</v>
          </cell>
        </row>
        <row r="21">
          <cell r="A21" t="str">
            <v>COOPERATIVAS</v>
          </cell>
          <cell r="D21" t="str">
            <v>30</v>
          </cell>
          <cell r="E21" t="str">
            <v>CME</v>
          </cell>
          <cell r="G21">
            <v>500</v>
          </cell>
        </row>
        <row r="22">
          <cell r="A22" t="str">
            <v>COOPERATIVAS</v>
          </cell>
          <cell r="D22" t="str">
            <v>30</v>
          </cell>
          <cell r="E22" t="str">
            <v>CME</v>
          </cell>
          <cell r="G22">
            <v>6.63</v>
          </cell>
        </row>
        <row r="23">
          <cell r="A23" t="str">
            <v>COOPERATIVAS</v>
          </cell>
          <cell r="D23" t="str">
            <v>30</v>
          </cell>
          <cell r="E23" t="str">
            <v>CME</v>
          </cell>
          <cell r="G23">
            <v>0.12</v>
          </cell>
        </row>
        <row r="24">
          <cell r="A24" t="str">
            <v>ENTIDADES FINANCIERAS DE VIVIENDA</v>
          </cell>
          <cell r="D24" t="str">
            <v>31</v>
          </cell>
          <cell r="E24" t="str">
            <v>VME</v>
          </cell>
          <cell r="G24">
            <v>13.49</v>
          </cell>
        </row>
        <row r="25">
          <cell r="A25" t="str">
            <v>BANCOS MÚLTIPLES 1</v>
          </cell>
          <cell r="D25" t="str">
            <v>30</v>
          </cell>
          <cell r="E25" t="str">
            <v>VME</v>
          </cell>
          <cell r="G25">
            <v>300453.24</v>
          </cell>
        </row>
        <row r="26">
          <cell r="A26" t="str">
            <v>BANCOS MÚLTIPLES 1</v>
          </cell>
          <cell r="D26" t="str">
            <v>31</v>
          </cell>
          <cell r="E26" t="str">
            <v>CME</v>
          </cell>
          <cell r="G26">
            <v>2127641.1</v>
          </cell>
        </row>
        <row r="27">
          <cell r="A27" t="str">
            <v>BANCOS MÚLTIPLES 1</v>
          </cell>
          <cell r="D27" t="str">
            <v>32</v>
          </cell>
          <cell r="E27" t="str">
            <v>VME</v>
          </cell>
          <cell r="G27">
            <v>10000</v>
          </cell>
        </row>
        <row r="28">
          <cell r="A28" t="str">
            <v>BANCOS MÚLTIPLES 1</v>
          </cell>
          <cell r="D28" t="str">
            <v>31</v>
          </cell>
          <cell r="E28" t="str">
            <v>CME</v>
          </cell>
          <cell r="G28">
            <v>6515504.1900000004</v>
          </cell>
        </row>
        <row r="29">
          <cell r="A29" t="str">
            <v>BANCOS MÚLTIPLES 2</v>
          </cell>
          <cell r="D29" t="str">
            <v>31</v>
          </cell>
          <cell r="E29" t="str">
            <v>CME</v>
          </cell>
          <cell r="G29">
            <v>270032.88</v>
          </cell>
        </row>
        <row r="30">
          <cell r="A30" t="str">
            <v>BANCOS MÚLTIPLES 2</v>
          </cell>
          <cell r="D30" t="str">
            <v>30</v>
          </cell>
          <cell r="E30" t="str">
            <v>VME</v>
          </cell>
          <cell r="G30">
            <v>55486.33</v>
          </cell>
        </row>
        <row r="31">
          <cell r="A31" t="str">
            <v>COOPERATIVAS</v>
          </cell>
          <cell r="D31" t="str">
            <v>31</v>
          </cell>
          <cell r="E31" t="str">
            <v>VME</v>
          </cell>
          <cell r="G31">
            <v>1100</v>
          </cell>
        </row>
        <row r="32">
          <cell r="A32" t="str">
            <v>COOPERATIVAS</v>
          </cell>
          <cell r="D32" t="str">
            <v>31</v>
          </cell>
          <cell r="E32" t="str">
            <v>CME</v>
          </cell>
          <cell r="G32">
            <v>9900</v>
          </cell>
        </row>
        <row r="33">
          <cell r="A33" t="str">
            <v>COOPERATIVAS</v>
          </cell>
          <cell r="D33" t="str">
            <v>30</v>
          </cell>
          <cell r="E33" t="str">
            <v>VME</v>
          </cell>
          <cell r="G33">
            <v>143.5</v>
          </cell>
        </row>
        <row r="34">
          <cell r="A34" t="str">
            <v>COOPERATIVAS</v>
          </cell>
          <cell r="D34" t="str">
            <v>30</v>
          </cell>
          <cell r="E34" t="str">
            <v>CME</v>
          </cell>
          <cell r="G34">
            <v>117.26</v>
          </cell>
        </row>
        <row r="35">
          <cell r="A35" t="str">
            <v>COOPERATIVAS</v>
          </cell>
          <cell r="D35" t="str">
            <v>30</v>
          </cell>
          <cell r="E35" t="str">
            <v>VME</v>
          </cell>
          <cell r="G35">
            <v>51.86</v>
          </cell>
        </row>
        <row r="36">
          <cell r="A36" t="str">
            <v>COOPERATIVAS</v>
          </cell>
          <cell r="D36" t="str">
            <v>30</v>
          </cell>
          <cell r="E36" t="str">
            <v>CME</v>
          </cell>
          <cell r="G36">
            <v>371.01</v>
          </cell>
        </row>
        <row r="37">
          <cell r="A37" t="str">
            <v>INSTITUCIONES FINANCIERAS DE DESARROLLO</v>
          </cell>
          <cell r="D37" t="str">
            <v>30</v>
          </cell>
          <cell r="E37" t="str">
            <v>CME</v>
          </cell>
          <cell r="G37">
            <v>2924.89</v>
          </cell>
        </row>
        <row r="38">
          <cell r="A38" t="str">
            <v>INSTITUCIONES FINANCIERAS DE DESARROLLO</v>
          </cell>
          <cell r="D38" t="str">
            <v>30</v>
          </cell>
          <cell r="E38" t="str">
            <v>VME</v>
          </cell>
          <cell r="G38">
            <v>1053.47</v>
          </cell>
        </row>
        <row r="39">
          <cell r="A39" t="str">
            <v>BANCOS PYMES</v>
          </cell>
          <cell r="D39" t="str">
            <v>30</v>
          </cell>
          <cell r="E39" t="str">
            <v>VME</v>
          </cell>
          <cell r="G39">
            <v>5599.7</v>
          </cell>
        </row>
        <row r="40">
          <cell r="A40" t="str">
            <v>ENTIDADES FINANCIERAS DE VIVIENDA</v>
          </cell>
          <cell r="D40" t="str">
            <v>30</v>
          </cell>
          <cell r="E40" t="str">
            <v>CME</v>
          </cell>
          <cell r="G40">
            <v>148.85</v>
          </cell>
        </row>
        <row r="41">
          <cell r="A41" t="str">
            <v>ENTIDADES FINANCIERAS DE VIVIENDA</v>
          </cell>
          <cell r="D41" t="str">
            <v>31</v>
          </cell>
          <cell r="E41" t="str">
            <v>CME</v>
          </cell>
          <cell r="G41">
            <v>110.68</v>
          </cell>
        </row>
        <row r="42">
          <cell r="A42" t="str">
            <v>BANCOS MÚLTIPLES 1</v>
          </cell>
          <cell r="D42" t="str">
            <v>31</v>
          </cell>
          <cell r="E42" t="str">
            <v>VME</v>
          </cell>
          <cell r="G42">
            <v>3377.01</v>
          </cell>
        </row>
        <row r="43">
          <cell r="A43" t="str">
            <v>COOPERATIVAS</v>
          </cell>
          <cell r="D43" t="str">
            <v>30</v>
          </cell>
          <cell r="E43" t="str">
            <v>VME</v>
          </cell>
          <cell r="G43">
            <v>7890.3</v>
          </cell>
        </row>
        <row r="44">
          <cell r="A44" t="str">
            <v>COOPERATIVAS</v>
          </cell>
          <cell r="D44" t="str">
            <v>30</v>
          </cell>
          <cell r="E44" t="str">
            <v>CME</v>
          </cell>
          <cell r="G44">
            <v>8568.2900000000009</v>
          </cell>
        </row>
        <row r="45">
          <cell r="A45" t="str">
            <v>COOPERATIVAS</v>
          </cell>
          <cell r="D45" t="str">
            <v>30</v>
          </cell>
          <cell r="E45" t="str">
            <v>CME</v>
          </cell>
          <cell r="G45">
            <v>91.55</v>
          </cell>
        </row>
        <row r="46">
          <cell r="A46" t="str">
            <v>COOPERATIVAS</v>
          </cell>
          <cell r="D46" t="str">
            <v>30</v>
          </cell>
          <cell r="E46" t="str">
            <v>VME</v>
          </cell>
          <cell r="G46">
            <v>1356.92</v>
          </cell>
        </row>
        <row r="47">
          <cell r="A47" t="str">
            <v>ENTIDADES FINANCIERAS DE VIVIENDA</v>
          </cell>
          <cell r="D47" t="str">
            <v>30</v>
          </cell>
          <cell r="E47" t="str">
            <v>VME</v>
          </cell>
          <cell r="G47">
            <v>4384.33</v>
          </cell>
        </row>
        <row r="48">
          <cell r="A48" t="str">
            <v>ENTIDADES FINANCIERAS DE VIVIENDA</v>
          </cell>
          <cell r="D48" t="str">
            <v>31</v>
          </cell>
          <cell r="E48" t="str">
            <v>CME</v>
          </cell>
          <cell r="G48">
            <v>5132.97</v>
          </cell>
        </row>
        <row r="49">
          <cell r="A49" t="str">
            <v>BANCOS MÚLTIPLES 1</v>
          </cell>
          <cell r="D49" t="str">
            <v>31</v>
          </cell>
          <cell r="E49" t="str">
            <v>VME</v>
          </cell>
          <cell r="G49">
            <v>2124524.1</v>
          </cell>
        </row>
        <row r="50">
          <cell r="A50" t="str">
            <v>BANCOS MÚLTIPLES 1</v>
          </cell>
          <cell r="D50" t="str">
            <v>31</v>
          </cell>
          <cell r="E50" t="str">
            <v>VME</v>
          </cell>
          <cell r="G50">
            <v>1513000</v>
          </cell>
        </row>
        <row r="51">
          <cell r="A51" t="str">
            <v>BANCOS MÚLTIPLES 1</v>
          </cell>
          <cell r="D51" t="str">
            <v>30</v>
          </cell>
          <cell r="E51" t="str">
            <v>VME</v>
          </cell>
          <cell r="G51">
            <v>5392733.9100000001</v>
          </cell>
        </row>
        <row r="52">
          <cell r="A52" t="str">
            <v>COOPERATIVAS</v>
          </cell>
          <cell r="D52" t="str">
            <v>30</v>
          </cell>
          <cell r="E52" t="str">
            <v>CME</v>
          </cell>
          <cell r="G52">
            <v>491.11</v>
          </cell>
        </row>
        <row r="53">
          <cell r="A53" t="str">
            <v>COOPERATIVAS</v>
          </cell>
          <cell r="D53" t="str">
            <v>31</v>
          </cell>
          <cell r="E53" t="str">
            <v>CME</v>
          </cell>
          <cell r="G53">
            <v>132.07</v>
          </cell>
        </row>
        <row r="54">
          <cell r="A54" t="str">
            <v>COOPERATIVAS</v>
          </cell>
          <cell r="D54" t="str">
            <v>30</v>
          </cell>
          <cell r="E54" t="str">
            <v>VME</v>
          </cell>
          <cell r="G54">
            <v>1131.83</v>
          </cell>
        </row>
        <row r="55">
          <cell r="A55" t="str">
            <v>INSTITUCIONES FINANCIERAS DE DESARROLLO</v>
          </cell>
          <cell r="D55" t="str">
            <v>30</v>
          </cell>
          <cell r="E55" t="str">
            <v>CME</v>
          </cell>
          <cell r="G55">
            <v>320</v>
          </cell>
        </row>
        <row r="56">
          <cell r="A56" t="str">
            <v>BANCOS PYMES</v>
          </cell>
          <cell r="D56" t="str">
            <v>30</v>
          </cell>
          <cell r="E56" t="str">
            <v>CME</v>
          </cell>
          <cell r="G56">
            <v>1747.37</v>
          </cell>
        </row>
        <row r="57">
          <cell r="A57" t="str">
            <v>BANCOS PYMES</v>
          </cell>
          <cell r="D57" t="str">
            <v>30</v>
          </cell>
          <cell r="E57" t="str">
            <v>VME</v>
          </cell>
          <cell r="G57">
            <v>1862.64</v>
          </cell>
        </row>
        <row r="58">
          <cell r="A58" t="str">
            <v>BANCOS MÚLTIPLES 1</v>
          </cell>
          <cell r="D58" t="str">
            <v>30</v>
          </cell>
          <cell r="E58" t="str">
            <v>CME</v>
          </cell>
          <cell r="G58">
            <v>176601.46</v>
          </cell>
        </row>
        <row r="59">
          <cell r="A59" t="str">
            <v>BANCOS MÚLTIPLES 1</v>
          </cell>
          <cell r="D59" t="str">
            <v>30</v>
          </cell>
          <cell r="E59" t="str">
            <v>CME</v>
          </cell>
          <cell r="G59">
            <v>340935.13</v>
          </cell>
        </row>
        <row r="60">
          <cell r="A60" t="str">
            <v>BANCOS MÚLTIPLES 1</v>
          </cell>
          <cell r="D60" t="str">
            <v>30</v>
          </cell>
          <cell r="E60" t="str">
            <v>VME</v>
          </cell>
          <cell r="G60">
            <v>3166343.09</v>
          </cell>
        </row>
        <row r="61">
          <cell r="A61" t="str">
            <v>BANCOS MÚLTIPLES 1</v>
          </cell>
          <cell r="D61" t="str">
            <v>30</v>
          </cell>
          <cell r="E61" t="str">
            <v>VME</v>
          </cell>
          <cell r="G61">
            <v>1250023.1399999999</v>
          </cell>
        </row>
        <row r="62">
          <cell r="A62" t="str">
            <v>BANCOS MÚLTIPLES 2</v>
          </cell>
          <cell r="D62" t="str">
            <v>30</v>
          </cell>
          <cell r="E62" t="str">
            <v>CME</v>
          </cell>
          <cell r="G62">
            <v>4507.1400000000003</v>
          </cell>
        </row>
        <row r="63">
          <cell r="A63" t="str">
            <v>COOPERATIVAS</v>
          </cell>
          <cell r="D63" t="str">
            <v>31</v>
          </cell>
          <cell r="E63" t="str">
            <v>CME</v>
          </cell>
          <cell r="G63">
            <v>17423.330000000002</v>
          </cell>
        </row>
        <row r="64">
          <cell r="A64" t="str">
            <v>COOPERATIVAS</v>
          </cell>
          <cell r="D64" t="str">
            <v>30</v>
          </cell>
          <cell r="E64" t="str">
            <v>VME</v>
          </cell>
          <cell r="G64">
            <v>9337.77</v>
          </cell>
        </row>
        <row r="65">
          <cell r="A65" t="str">
            <v>COOPERATIVAS</v>
          </cell>
          <cell r="D65" t="str">
            <v>30</v>
          </cell>
          <cell r="E65" t="str">
            <v>CME</v>
          </cell>
          <cell r="G65">
            <v>1</v>
          </cell>
        </row>
        <row r="66">
          <cell r="A66" t="str">
            <v>COOPERATIVAS</v>
          </cell>
          <cell r="D66" t="str">
            <v>30</v>
          </cell>
          <cell r="E66" t="str">
            <v>CME</v>
          </cell>
          <cell r="G66">
            <v>6</v>
          </cell>
        </row>
        <row r="67">
          <cell r="A67" t="str">
            <v>COOPERATIVAS</v>
          </cell>
          <cell r="D67" t="str">
            <v>31</v>
          </cell>
          <cell r="E67" t="str">
            <v>CME</v>
          </cell>
          <cell r="G67">
            <v>660.95</v>
          </cell>
        </row>
        <row r="68">
          <cell r="A68" t="str">
            <v>COOPERATIVAS</v>
          </cell>
          <cell r="D68" t="str">
            <v>30</v>
          </cell>
          <cell r="E68" t="str">
            <v>CME</v>
          </cell>
          <cell r="G68">
            <v>145.41999999999999</v>
          </cell>
        </row>
        <row r="69">
          <cell r="A69" t="str">
            <v>COOPERATIVAS</v>
          </cell>
          <cell r="D69" t="str">
            <v>30</v>
          </cell>
          <cell r="E69" t="str">
            <v>VME</v>
          </cell>
          <cell r="G69">
            <v>554.45000000000005</v>
          </cell>
        </row>
        <row r="70">
          <cell r="A70" t="str">
            <v>COOPERATIVAS</v>
          </cell>
          <cell r="D70" t="str">
            <v>30</v>
          </cell>
          <cell r="E70" t="str">
            <v>CME</v>
          </cell>
          <cell r="G70">
            <v>0.64</v>
          </cell>
        </row>
        <row r="71">
          <cell r="A71" t="str">
            <v>INSTITUCIONES FINANCIERAS DE DESARROLLO</v>
          </cell>
          <cell r="D71" t="str">
            <v>30</v>
          </cell>
          <cell r="E71" t="str">
            <v>VME</v>
          </cell>
          <cell r="G71">
            <v>6094.16</v>
          </cell>
        </row>
        <row r="72">
          <cell r="A72" t="str">
            <v>INSTITUCIONES FINANCIERAS DE DESARROLLO</v>
          </cell>
          <cell r="D72" t="str">
            <v>30</v>
          </cell>
          <cell r="E72" t="str">
            <v>VME</v>
          </cell>
          <cell r="G72">
            <v>500</v>
          </cell>
        </row>
        <row r="73">
          <cell r="A73" t="str">
            <v>INSTITUCIONES FINANCIERAS DE DESARROLLO</v>
          </cell>
          <cell r="D73" t="str">
            <v>30</v>
          </cell>
          <cell r="E73" t="str">
            <v>CME</v>
          </cell>
          <cell r="G73">
            <v>80</v>
          </cell>
        </row>
        <row r="74">
          <cell r="A74" t="str">
            <v>ENTIDADES FINANCIERAS DE VIVIENDA</v>
          </cell>
          <cell r="D74" t="str">
            <v>30</v>
          </cell>
          <cell r="E74" t="str">
            <v>VME</v>
          </cell>
          <cell r="G74">
            <v>995.11</v>
          </cell>
        </row>
        <row r="75">
          <cell r="A75" t="str">
            <v>BANCOS MÚLTIPLES 1</v>
          </cell>
          <cell r="D75" t="str">
            <v>30</v>
          </cell>
          <cell r="E75" t="str">
            <v>VME</v>
          </cell>
          <cell r="G75">
            <v>6397296.9299999997</v>
          </cell>
        </row>
        <row r="76">
          <cell r="A76" t="str">
            <v>BANCOS MÚLTIPLES 1</v>
          </cell>
          <cell r="D76" t="str">
            <v>30</v>
          </cell>
          <cell r="E76" t="str">
            <v>CME</v>
          </cell>
          <cell r="G76">
            <v>836.89</v>
          </cell>
        </row>
        <row r="77">
          <cell r="A77" t="str">
            <v>BANCOS MÚLTIPLES 1</v>
          </cell>
          <cell r="D77" t="str">
            <v>31</v>
          </cell>
          <cell r="E77" t="str">
            <v>VME</v>
          </cell>
          <cell r="G77">
            <v>136614.15</v>
          </cell>
        </row>
        <row r="78">
          <cell r="A78" t="str">
            <v>BANCOS MÚLTIPLES 1</v>
          </cell>
          <cell r="D78" t="str">
            <v>30</v>
          </cell>
          <cell r="E78" t="str">
            <v>CME</v>
          </cell>
          <cell r="G78">
            <v>800040.11</v>
          </cell>
        </row>
        <row r="79">
          <cell r="A79" t="str">
            <v>BANCOS MÚLTIPLES 2</v>
          </cell>
          <cell r="D79" t="str">
            <v>30</v>
          </cell>
          <cell r="E79" t="str">
            <v>CME</v>
          </cell>
          <cell r="G79">
            <v>16562.990000000002</v>
          </cell>
        </row>
        <row r="80">
          <cell r="A80" t="str">
            <v>COOPERATIVAS</v>
          </cell>
          <cell r="D80" t="str">
            <v>30</v>
          </cell>
          <cell r="E80" t="str">
            <v>CME</v>
          </cell>
          <cell r="G80">
            <v>728.86</v>
          </cell>
        </row>
        <row r="81">
          <cell r="A81" t="str">
            <v>COOPERATIVAS</v>
          </cell>
          <cell r="D81" t="str">
            <v>30</v>
          </cell>
          <cell r="E81" t="str">
            <v>VME</v>
          </cell>
          <cell r="G81">
            <v>2.2799999999999998</v>
          </cell>
        </row>
        <row r="82">
          <cell r="A82" t="str">
            <v>COOPERATIVAS</v>
          </cell>
          <cell r="D82" t="str">
            <v>30</v>
          </cell>
          <cell r="E82" t="str">
            <v>VME</v>
          </cell>
          <cell r="G82">
            <v>2.87</v>
          </cell>
        </row>
        <row r="83">
          <cell r="A83" t="str">
            <v>COOPERATIVAS</v>
          </cell>
          <cell r="D83" t="str">
            <v>30</v>
          </cell>
          <cell r="E83" t="str">
            <v>CME</v>
          </cell>
          <cell r="G83">
            <v>100</v>
          </cell>
        </row>
        <row r="84">
          <cell r="A84" t="str">
            <v>COOPERATIVAS</v>
          </cell>
          <cell r="D84" t="str">
            <v>30</v>
          </cell>
          <cell r="E84" t="str">
            <v>CME</v>
          </cell>
          <cell r="G84">
            <v>5</v>
          </cell>
        </row>
        <row r="85">
          <cell r="A85" t="str">
            <v>COOPERATIVAS</v>
          </cell>
          <cell r="D85" t="str">
            <v>30</v>
          </cell>
          <cell r="E85" t="str">
            <v>CME</v>
          </cell>
          <cell r="G85">
            <v>20</v>
          </cell>
        </row>
        <row r="86">
          <cell r="A86" t="str">
            <v>COOPERATIVAS</v>
          </cell>
          <cell r="D86" t="str">
            <v>30</v>
          </cell>
          <cell r="E86" t="str">
            <v>VME</v>
          </cell>
          <cell r="G86">
            <v>55</v>
          </cell>
        </row>
        <row r="87">
          <cell r="A87" t="str">
            <v>INSTITUCIONES FINANCIERAS DE DESARROLLO</v>
          </cell>
          <cell r="D87" t="str">
            <v>30</v>
          </cell>
          <cell r="E87" t="str">
            <v>VME</v>
          </cell>
          <cell r="G87">
            <v>4043.78</v>
          </cell>
        </row>
        <row r="88">
          <cell r="A88" t="str">
            <v>BANCOS PYMES</v>
          </cell>
          <cell r="D88" t="str">
            <v>30</v>
          </cell>
          <cell r="E88" t="str">
            <v>CME</v>
          </cell>
          <cell r="G88">
            <v>356.98</v>
          </cell>
        </row>
        <row r="89">
          <cell r="A89" t="str">
            <v>ENTIDADES FINANCIERAS DE VIVIENDA</v>
          </cell>
          <cell r="D89" t="str">
            <v>30</v>
          </cell>
          <cell r="E89" t="str">
            <v>CME</v>
          </cell>
          <cell r="G89">
            <v>10</v>
          </cell>
        </row>
        <row r="90">
          <cell r="A90" t="str">
            <v>BANCOS MÚLTIPLES 1</v>
          </cell>
          <cell r="D90" t="str">
            <v>31</v>
          </cell>
          <cell r="E90" t="str">
            <v>VME</v>
          </cell>
          <cell r="G90">
            <v>2412.54</v>
          </cell>
        </row>
        <row r="91">
          <cell r="A91" t="str">
            <v>BANCOS MÚLTIPLES 1</v>
          </cell>
          <cell r="D91" t="str">
            <v>31</v>
          </cell>
          <cell r="E91" t="str">
            <v>CME</v>
          </cell>
          <cell r="G91">
            <v>2906952.71</v>
          </cell>
        </row>
        <row r="92">
          <cell r="A92" t="str">
            <v>BANCOS MÚLTIPLES 2</v>
          </cell>
          <cell r="D92" t="str">
            <v>31</v>
          </cell>
          <cell r="E92" t="str">
            <v>CME</v>
          </cell>
          <cell r="G92">
            <v>1800</v>
          </cell>
        </row>
        <row r="93">
          <cell r="A93" t="str">
            <v>COOPERATIVAS</v>
          </cell>
          <cell r="D93" t="str">
            <v>30</v>
          </cell>
          <cell r="E93" t="str">
            <v>CME</v>
          </cell>
          <cell r="G93">
            <v>1000</v>
          </cell>
        </row>
        <row r="94">
          <cell r="A94" t="str">
            <v>COOPERATIVAS</v>
          </cell>
          <cell r="D94" t="str">
            <v>30</v>
          </cell>
          <cell r="E94" t="str">
            <v>CME</v>
          </cell>
          <cell r="G94">
            <v>44.33</v>
          </cell>
        </row>
        <row r="95">
          <cell r="A95" t="str">
            <v>COOPERATIVAS</v>
          </cell>
          <cell r="D95" t="str">
            <v>30</v>
          </cell>
          <cell r="E95" t="str">
            <v>CME</v>
          </cell>
          <cell r="G95">
            <v>31.59</v>
          </cell>
        </row>
        <row r="96">
          <cell r="A96" t="str">
            <v>COOPERATIVAS</v>
          </cell>
          <cell r="D96" t="str">
            <v>30</v>
          </cell>
          <cell r="E96" t="str">
            <v>VME</v>
          </cell>
          <cell r="G96">
            <v>14.35</v>
          </cell>
        </row>
        <row r="97">
          <cell r="A97" t="str">
            <v>INSTITUCIONES FINANCIERAS DE DESARROLLO</v>
          </cell>
          <cell r="D97" t="str">
            <v>30</v>
          </cell>
          <cell r="E97" t="str">
            <v>CME</v>
          </cell>
          <cell r="G97">
            <v>1681.95</v>
          </cell>
        </row>
        <row r="98">
          <cell r="A98" t="str">
            <v>BANCOS MÚLTIPLES 1</v>
          </cell>
          <cell r="D98" t="str">
            <v>30</v>
          </cell>
          <cell r="E98" t="str">
            <v>CME</v>
          </cell>
          <cell r="G98">
            <v>276712.57</v>
          </cell>
        </row>
        <row r="99">
          <cell r="A99" t="str">
            <v>BANCOS MÚLTIPLES 2</v>
          </cell>
          <cell r="D99" t="str">
            <v>30</v>
          </cell>
          <cell r="E99" t="str">
            <v>VME</v>
          </cell>
          <cell r="G99">
            <v>389629.04</v>
          </cell>
        </row>
        <row r="100">
          <cell r="A100" t="str">
            <v>BANCOS MÚLTIPLES 2</v>
          </cell>
          <cell r="D100" t="str">
            <v>31</v>
          </cell>
          <cell r="E100" t="str">
            <v>CME</v>
          </cell>
          <cell r="G100">
            <v>9096.77</v>
          </cell>
        </row>
        <row r="101">
          <cell r="A101" t="str">
            <v>BANCOS MÚLTIPLES 2</v>
          </cell>
          <cell r="D101" t="str">
            <v>30</v>
          </cell>
          <cell r="E101" t="str">
            <v>VME</v>
          </cell>
          <cell r="G101">
            <v>7722.29</v>
          </cell>
        </row>
        <row r="102">
          <cell r="A102" t="str">
            <v>COOPERATIVAS</v>
          </cell>
          <cell r="D102" t="str">
            <v>30</v>
          </cell>
          <cell r="E102" t="str">
            <v>CME</v>
          </cell>
          <cell r="G102">
            <v>35175.57</v>
          </cell>
        </row>
        <row r="103">
          <cell r="A103" t="str">
            <v>COOPERATIVAS</v>
          </cell>
          <cell r="D103" t="str">
            <v>30</v>
          </cell>
          <cell r="E103" t="str">
            <v>CME</v>
          </cell>
          <cell r="G103">
            <v>100</v>
          </cell>
        </row>
        <row r="104">
          <cell r="A104" t="str">
            <v>INSTITUCIONES FINANCIERAS DE DESARROLLO</v>
          </cell>
          <cell r="D104" t="str">
            <v>32</v>
          </cell>
          <cell r="E104" t="str">
            <v>CME</v>
          </cell>
          <cell r="G104">
            <v>10000</v>
          </cell>
        </row>
        <row r="105">
          <cell r="A105" t="str">
            <v>INSTITUCIONES FINANCIERAS DE DESARROLLO</v>
          </cell>
          <cell r="D105" t="str">
            <v>30</v>
          </cell>
          <cell r="E105" t="str">
            <v>VME</v>
          </cell>
          <cell r="G105">
            <v>200</v>
          </cell>
        </row>
        <row r="106">
          <cell r="A106" t="str">
            <v>BANCOS MÚLTIPLES 1</v>
          </cell>
          <cell r="D106" t="str">
            <v>31</v>
          </cell>
          <cell r="E106" t="str">
            <v>CME</v>
          </cell>
          <cell r="G106">
            <v>4793699.8899999997</v>
          </cell>
        </row>
        <row r="107">
          <cell r="A107" t="str">
            <v>BANCOS MÚLTIPLES 1</v>
          </cell>
          <cell r="D107" t="str">
            <v>31</v>
          </cell>
          <cell r="E107" t="str">
            <v>CME</v>
          </cell>
          <cell r="G107">
            <v>1272004.6499999999</v>
          </cell>
        </row>
        <row r="108">
          <cell r="A108" t="str">
            <v>BANCOS MÚLTIPLES 1</v>
          </cell>
          <cell r="D108" t="str">
            <v>30</v>
          </cell>
          <cell r="E108" t="str">
            <v>CME</v>
          </cell>
          <cell r="G108">
            <v>497060.05</v>
          </cell>
        </row>
        <row r="109">
          <cell r="A109" t="str">
            <v>COOPERATIVAS</v>
          </cell>
          <cell r="D109" t="str">
            <v>30</v>
          </cell>
          <cell r="E109" t="str">
            <v>VME</v>
          </cell>
          <cell r="G109">
            <v>787.77</v>
          </cell>
        </row>
        <row r="110">
          <cell r="A110" t="str">
            <v>COOPERATIVAS</v>
          </cell>
          <cell r="D110" t="str">
            <v>30</v>
          </cell>
          <cell r="E110" t="str">
            <v>CME</v>
          </cell>
          <cell r="G110">
            <v>64.72</v>
          </cell>
        </row>
        <row r="111">
          <cell r="A111" t="str">
            <v>COOPERATIVAS</v>
          </cell>
          <cell r="D111" t="str">
            <v>30</v>
          </cell>
          <cell r="E111" t="str">
            <v>CME</v>
          </cell>
          <cell r="G111">
            <v>307</v>
          </cell>
        </row>
        <row r="112">
          <cell r="A112" t="str">
            <v>ENTIDADES FINANCIERAS DE VIVIENDA</v>
          </cell>
          <cell r="D112" t="str">
            <v>30</v>
          </cell>
          <cell r="E112" t="str">
            <v>CME</v>
          </cell>
          <cell r="G112">
            <v>588.38</v>
          </cell>
        </row>
        <row r="113">
          <cell r="G113">
            <v>50995536.750000007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119"/>
  <sheetViews>
    <sheetView showZeros="0" tabSelected="1" showRuler="0" showWhiteSpace="0" topLeftCell="A73" zoomScale="145" zoomScaleNormal="145" workbookViewId="0">
      <selection activeCell="C101" sqref="C101"/>
    </sheetView>
  </sheetViews>
  <sheetFormatPr baseColWidth="10" defaultColWidth="11.42578125" defaultRowHeight="13.5" x14ac:dyDescent="0.25"/>
  <cols>
    <col min="1" max="1" width="10.7109375" style="104" customWidth="1"/>
    <col min="2" max="2" width="2.5703125" style="104" customWidth="1"/>
    <col min="3" max="3" width="29.7109375" style="104" customWidth="1"/>
    <col min="4" max="8" width="12.7109375" style="104" customWidth="1"/>
    <col min="9" max="9" width="13.28515625" style="104" bestFit="1" customWidth="1"/>
    <col min="10" max="10" width="14" style="104" bestFit="1" customWidth="1"/>
    <col min="11" max="11" width="12.7109375" style="104" customWidth="1"/>
    <col min="12" max="12" width="9.140625" style="104" customWidth="1"/>
    <col min="13" max="13" width="9.5703125" style="104" bestFit="1" customWidth="1"/>
    <col min="14" max="14" width="9.28515625" style="104" bestFit="1" customWidth="1"/>
    <col min="15" max="15" width="11.42578125" style="104"/>
    <col min="16" max="16" width="17.7109375" style="130" customWidth="1"/>
    <col min="17" max="17" width="11.42578125" style="135"/>
    <col min="18" max="18" width="12.140625" style="104" bestFit="1" customWidth="1"/>
    <col min="19" max="16384" width="11.42578125" style="104"/>
  </cols>
  <sheetData>
    <row r="1" spans="1:42" s="1" customFormat="1" ht="15.75" x14ac:dyDescent="0.3">
      <c r="B1" s="2"/>
      <c r="P1" s="3"/>
      <c r="Q1" s="4" t="s">
        <v>0</v>
      </c>
      <c r="R1" s="1" t="s">
        <v>1</v>
      </c>
    </row>
    <row r="2" spans="1:42" s="1" customFormat="1" ht="15.75" x14ac:dyDescent="0.3">
      <c r="B2" s="2"/>
      <c r="E2" s="5"/>
      <c r="P2" s="3"/>
      <c r="Q2" s="4" t="s">
        <v>2</v>
      </c>
      <c r="R2" s="1" t="s">
        <v>3</v>
      </c>
    </row>
    <row r="3" spans="1:42" s="1" customFormat="1" ht="15" customHeight="1" x14ac:dyDescent="0.3">
      <c r="B3" s="2"/>
      <c r="C3" s="6" t="s">
        <v>4</v>
      </c>
      <c r="D3" s="6"/>
      <c r="E3" s="6"/>
      <c r="F3" s="6"/>
      <c r="G3" s="6"/>
      <c r="H3" s="6"/>
      <c r="I3" s="6"/>
      <c r="J3" s="6"/>
      <c r="K3" s="6"/>
      <c r="P3" s="3"/>
      <c r="Q3" s="4" t="s">
        <v>5</v>
      </c>
      <c r="R3" s="1" t="s">
        <v>6</v>
      </c>
    </row>
    <row r="4" spans="1:42" s="1" customFormat="1" ht="15" customHeight="1" x14ac:dyDescent="0.3">
      <c r="B4" s="2"/>
      <c r="C4" s="6" t="s">
        <v>7</v>
      </c>
      <c r="D4" s="6"/>
      <c r="E4" s="6"/>
      <c r="F4" s="6"/>
      <c r="G4" s="6"/>
      <c r="H4" s="6"/>
      <c r="I4" s="6"/>
      <c r="J4" s="6"/>
      <c r="K4" s="6"/>
      <c r="P4" s="3"/>
      <c r="Q4" s="7"/>
    </row>
    <row r="5" spans="1:42" s="1" customFormat="1" ht="15" customHeight="1" x14ac:dyDescent="0.3">
      <c r="B5" s="2"/>
      <c r="C5" s="6" t="s">
        <v>8</v>
      </c>
      <c r="D5" s="6"/>
      <c r="E5" s="6"/>
      <c r="F5" s="6"/>
      <c r="G5" s="6"/>
      <c r="H5" s="6"/>
      <c r="I5" s="6"/>
      <c r="J5" s="6"/>
      <c r="K5" s="6"/>
      <c r="P5" s="3"/>
      <c r="Q5" s="7"/>
    </row>
    <row r="6" spans="1:42" s="1" customFormat="1" ht="15" customHeight="1" thickBot="1" x14ac:dyDescent="0.35">
      <c r="B6" s="2"/>
      <c r="C6" s="8" t="str">
        <f>"Al "&amp;TEXT(A9,"dd")&amp;" de "&amp;TEXT(A9,"mmmm")&amp;" de "&amp;TEXT($A$9,"yyyy")</f>
        <v>Al 13 de marzo de 2024</v>
      </c>
      <c r="D6" s="8"/>
      <c r="E6" s="8"/>
      <c r="F6" s="8"/>
      <c r="G6" s="8"/>
      <c r="H6" s="8"/>
      <c r="I6" s="8"/>
      <c r="J6" s="8"/>
      <c r="K6" s="8"/>
      <c r="P6" s="3"/>
      <c r="Q6" s="9"/>
    </row>
    <row r="7" spans="1:42" s="1" customFormat="1" ht="16.5" customHeight="1" x14ac:dyDescent="0.3">
      <c r="A7" s="5" t="s">
        <v>9</v>
      </c>
      <c r="C7" s="10" t="s">
        <v>10</v>
      </c>
      <c r="D7" s="11" t="s">
        <v>11</v>
      </c>
      <c r="E7" s="12"/>
      <c r="F7" s="12"/>
      <c r="G7" s="13"/>
      <c r="H7" s="14" t="s">
        <v>12</v>
      </c>
      <c r="I7" s="15"/>
      <c r="J7" s="16" t="s">
        <v>13</v>
      </c>
      <c r="K7" s="15"/>
      <c r="P7" s="3"/>
      <c r="AH7" s="17"/>
      <c r="AI7" s="18"/>
      <c r="AJ7" s="18"/>
      <c r="AK7" s="18"/>
      <c r="AL7" s="18"/>
      <c r="AM7" s="19"/>
      <c r="AN7" s="19"/>
      <c r="AO7" s="20"/>
      <c r="AP7" s="20"/>
    </row>
    <row r="8" spans="1:42" s="1" customFormat="1" ht="15" customHeight="1" x14ac:dyDescent="0.3">
      <c r="A8" s="5" t="s">
        <v>14</v>
      </c>
      <c r="B8" s="21"/>
      <c r="C8" s="22"/>
      <c r="D8" s="23" t="s">
        <v>15</v>
      </c>
      <c r="E8" s="24"/>
      <c r="F8" s="25" t="s">
        <v>16</v>
      </c>
      <c r="G8" s="24"/>
      <c r="H8" s="26"/>
      <c r="I8" s="27"/>
      <c r="J8" s="28"/>
      <c r="K8" s="27"/>
      <c r="M8" s="29" t="s">
        <v>17</v>
      </c>
      <c r="N8" s="1" t="s">
        <v>18</v>
      </c>
      <c r="P8" s="3"/>
      <c r="AH8" s="17"/>
      <c r="AI8" s="19"/>
      <c r="AJ8" s="19"/>
      <c r="AK8" s="19"/>
      <c r="AL8" s="19"/>
      <c r="AM8" s="19"/>
      <c r="AN8" s="19"/>
      <c r="AO8" s="20"/>
      <c r="AP8" s="20"/>
    </row>
    <row r="9" spans="1:42" s="1" customFormat="1" ht="12.75" customHeight="1" thickBot="1" x14ac:dyDescent="0.35">
      <c r="A9" s="30">
        <f>MAX([1]!Tabla_Consulta_desde_saif[[#All],[pri_fec]])</f>
        <v>45364</v>
      </c>
      <c r="B9" s="2"/>
      <c r="C9" s="31"/>
      <c r="D9" s="32" t="s">
        <v>19</v>
      </c>
      <c r="E9" s="33" t="s">
        <v>20</v>
      </c>
      <c r="F9" s="34" t="s">
        <v>19</v>
      </c>
      <c r="G9" s="33" t="s">
        <v>20</v>
      </c>
      <c r="H9" s="34" t="s">
        <v>19</v>
      </c>
      <c r="I9" s="33" t="s">
        <v>20</v>
      </c>
      <c r="J9" s="34" t="s">
        <v>19</v>
      </c>
      <c r="K9" s="33" t="s">
        <v>20</v>
      </c>
      <c r="M9" s="35">
        <f>MAX(M10:M86)</f>
        <v>7.5315229937924597</v>
      </c>
      <c r="N9" s="35">
        <f>MIN(N10:N86)</f>
        <v>0</v>
      </c>
      <c r="P9" s="3"/>
      <c r="AH9" s="17"/>
      <c r="AI9" s="36"/>
      <c r="AJ9" s="36"/>
      <c r="AK9" s="36"/>
      <c r="AL9" s="36"/>
      <c r="AM9" s="36"/>
      <c r="AN9" s="36"/>
      <c r="AO9" s="36"/>
      <c r="AP9" s="36"/>
    </row>
    <row r="10" spans="1:42" s="21" customFormat="1" ht="16.5" customHeight="1" thickBot="1" x14ac:dyDescent="0.3">
      <c r="A10" s="37" t="s">
        <v>21</v>
      </c>
      <c r="B10" s="2"/>
      <c r="C10" s="38" t="s">
        <v>22</v>
      </c>
      <c r="D10" s="39">
        <f t="array" ref="D10">IFERROR((SUM(IF($A10=[1]!Tabla_Consulta_desde_saif[tipoentidad],IF('Reporte TC'!$A$7=[1]!Tabla_Consulta_desde_saif[tra_cod],IF($Q$1=[1]!Tabla_Consulta_desde_saif[con_cod],[1]!Tabla_Consulta_desde_saif[Columna2]))))/SUM(IF('Reporte TC'!$A10=[1]!Tabla_Consulta_desde_saif[tipoentidad],IF('Reporte TC'!$A$7=[1]!Tabla_Consulta_desde_saif[tra_cod],IF($Q$1=[1]!Tabla_Consulta_desde_saif[con_cod],[1]!Tabla_Consulta_desde_saif[Columna1]))))),"")</f>
        <v>6.8499999999999988</v>
      </c>
      <c r="E10" s="40">
        <f t="array" ref="E10">IFERROR((SUM(IF($A10=[1]!Tabla_Consulta_desde_saif[tipoentidad],IF('Reporte TC'!$A$8=[1]!Tabla_Consulta_desde_saif[tra_cod],IF($Q$1=[1]!Tabla_Consulta_desde_saif[con_cod],[1]!Tabla_Consulta_desde_saif[Columna2]))))/SUM(IF('Reporte TC'!$A10=[1]!Tabla_Consulta_desde_saif[tipoentidad],IF('Reporte TC'!$A$8=[1]!Tabla_Consulta_desde_saif[tra_cod],IF($Q$1=[1]!Tabla_Consulta_desde_saif[con_cod],[1]!Tabla_Consulta_desde_saif[Columna1]))))),"")</f>
        <v>6.9699997496850079</v>
      </c>
      <c r="F10" s="40">
        <f t="array" ref="F10">IFERROR((SUM(IF($A10=[1]!Tabla_Consulta_desde_saif[tipoentidad],IF('Reporte TC'!$A$7=[1]!Tabla_Consulta_desde_saif[tra_cod],IF($Q$2=[1]!Tabla_Consulta_desde_saif[con_cod],[1]!Tabla_Consulta_desde_saif[Columna2]))))/SUM(IF('Reporte TC'!$A10=[1]!Tabla_Consulta_desde_saif[tipoentidad],IF('Reporte TC'!$A$7=[1]!Tabla_Consulta_desde_saif[tra_cod],IF($Q$2=[1]!Tabla_Consulta_desde_saif[con_cod],[1]!Tabla_Consulta_desde_saif[Columna1]))))),"")</f>
        <v>7.2034013306409577</v>
      </c>
      <c r="G10" s="40">
        <f t="array" ref="G10">IFERROR((SUM(IF($A10=[1]!Tabla_Consulta_desde_saif[tipoentidad],IF('Reporte TC'!$A$8=[1]!Tabla_Consulta_desde_saif[tra_cod],IF($Q$2=[1]!Tabla_Consulta_desde_saif[con_cod],[1]!Tabla_Consulta_desde_saif[Columna2]))))/SUM(IF('Reporte TC'!$A10=[1]!Tabla_Consulta_desde_saif[tipoentidad],IF('Reporte TC'!$A$8=[1]!Tabla_Consulta_desde_saif[tra_cod],IF($Q$2=[1]!Tabla_Consulta_desde_saif[con_cod],[1]!Tabla_Consulta_desde_saif[Columna1]))))),"")</f>
        <v>6.9353221411818966</v>
      </c>
      <c r="H10" s="40" t="str">
        <f t="array" ref="H10">IFERROR((SUM(IF($A10=[1]!Tabla_Consulta_desde_saif[tipoentidad],IF('Reporte TC'!$A$7=[1]!Tabla_Consulta_desde_saif[tra_cod],IF($Q$3=[1]!Tabla_Consulta_desde_saif[con_cod],[1]!Tabla_Consulta_desde_saif[Columna2]))))/SUM(IF('Reporte TC'!$A10=[1]!Tabla_Consulta_desde_saif[tipoentidad],IF('Reporte TC'!$A$7=[1]!Tabla_Consulta_desde_saif[tra_cod],IF($Q$3=[1]!Tabla_Consulta_desde_saif[con_cod],[1]!Tabla_Consulta_desde_saif[Columna1]))))),"")</f>
        <v/>
      </c>
      <c r="I10" s="41">
        <f t="array" ref="I10">IFERROR((SUM(IF($A10=[1]!Tabla_Consulta_desde_saif[tipoentidad],IF('Reporte TC'!$A$8=[1]!Tabla_Consulta_desde_saif[tra_cod],IF($Q$3=[1]!Tabla_Consulta_desde_saif[con_cod],[1]!Tabla_Consulta_desde_saif[Columna2]))))/SUM(IF('Reporte TC'!$A10=[1]!Tabla_Consulta_desde_saif[tipoentidad],IF('Reporte TC'!$A$8=[1]!Tabla_Consulta_desde_saif[tra_cod],IF($Q$3=[1]!Tabla_Consulta_desde_saif[con_cod],[1]!Tabla_Consulta_desde_saif[Columna1]))))),"")</f>
        <v>6.97</v>
      </c>
      <c r="J10" s="42">
        <f t="array" ref="J10">IFERROR((SUM(IF($A10=[1]!Tabla_Consulta_desde_saif[tipoentidad],IF('Reporte TC'!$A$7=[1]!Tabla_Consulta_desde_saif[tra_cod],IF([1]!Tabla_Consulta_desde_saif[con_cod]=TRANSPOSE($Q$1:$Q$6),[1]!Tabla_Consulta_desde_saif[Columna2]))))/SUM(IF('Reporte TC'!$A10=[1]!Tabla_Consulta_desde_saif[tipoentidad],IF('Reporte TC'!$A$7=[1]!Tabla_Consulta_desde_saif[tra_cod],IF([1]!Tabla_Consulta_desde_saif[con_cod]=TRANSPOSE($Q$1:$Q$6),[1]!Tabla_Consulta_desde_saif[Columna1]))))),"")</f>
        <v>7.1679612869592884</v>
      </c>
      <c r="K10" s="41">
        <f t="array" ref="K10">IFERROR((SUM(IF($A10=[1]!Tabla_Consulta_desde_saif[tipoentidad],IF('Reporte TC'!$A$8=[1]!Tabla_Consulta_desde_saif[tra_cod],IF([1]!Tabla_Consulta_desde_saif[con_cod]=TRANSPOSE($Q$1:$Q$6),[1]!Tabla_Consulta_desde_saif[Columna2]))))/SUM(IF('Reporte TC'!$A10=[1]!Tabla_Consulta_desde_saif[tipoentidad],IF('Reporte TC'!$A$8=[1]!Tabla_Consulta_desde_saif[tra_cod],IF([1]!Tabla_Consulta_desde_saif[con_cod]=TRANSPOSE($Q$1:$Q$6),[1]!Tabla_Consulta_desde_saif[Columna1]))))),"")</f>
        <v>6.9631402584959741</v>
      </c>
      <c r="L10" s="43"/>
      <c r="M10" s="44">
        <f>MAX(D10:K10)</f>
        <v>7.2034013306409577</v>
      </c>
      <c r="N10" s="44">
        <f>MIN(D10:K10)</f>
        <v>6.8499999999999988</v>
      </c>
      <c r="P10" s="45"/>
      <c r="AH10" s="46"/>
      <c r="AI10" s="47"/>
      <c r="AJ10" s="47"/>
      <c r="AK10" s="47"/>
      <c r="AL10" s="47"/>
      <c r="AM10" s="47"/>
      <c r="AN10" s="47"/>
      <c r="AO10" s="47"/>
      <c r="AP10" s="47"/>
    </row>
    <row r="11" spans="1:42" s="2" customFormat="1" ht="12" customHeight="1" x14ac:dyDescent="0.25">
      <c r="A11" s="48">
        <v>1001</v>
      </c>
      <c r="C11" s="49" t="s">
        <v>23</v>
      </c>
      <c r="D11" s="50">
        <f t="array" ref="D11">IFERROR((SUM(IF($A11=[1]!Tabla_Consulta_desde_saif[ifi],IF($Q$1=[1]!Tabla_Consulta_desde_saif[con_cod],IF('Reporte TC'!$A$7=[1]!Tabla_Consulta_desde_saif[tra_cod],[1]!Tabla_Consulta_desde_saif[Columna2]))))/SUM(IF($A11=[1]!Tabla_Consulta_desde_saif[ifi],IF($Q$1=[1]!Tabla_Consulta_desde_saif[con_cod],IF('Reporte TC'!$A$7=[1]!Tabla_Consulta_desde_saif[tra_cod],[1]!Tabla_Consulta_desde_saif[Columna1]))))),"")</f>
        <v>6.85</v>
      </c>
      <c r="E11" s="51">
        <f t="array" ref="E11">IFERROR((SUM(IF($A11=[1]!Tabla_Consulta_desde_saif[ifi],IF($Q$1=[1]!Tabla_Consulta_desde_saif[con_cod],IF('Reporte TC'!$A$8=[1]!Tabla_Consulta_desde_saif[tra_cod],[1]!Tabla_Consulta_desde_saif[Columna2]))))/SUM(IF($A11=[1]!Tabla_Consulta_desde_saif[ifi],IF($Q$1=[1]!Tabla_Consulta_desde_saif[con_cod],IF('Reporte TC'!$A$8=[1]!Tabla_Consulta_desde_saif[tra_cod],[1]!Tabla_Consulta_desde_saif[Columna1]))))),"")</f>
        <v>6.969999190283013</v>
      </c>
      <c r="F11" s="51">
        <f t="array" ref="F11">IFERROR((SUM(IF($A11=[1]!Tabla_Consulta_desde_saif[ifi],IF($Q$2=[1]!Tabla_Consulta_desde_saif[con_cod],IF('Reporte TC'!$A$7=[1]!Tabla_Consulta_desde_saif[tra_cod],[1]!Tabla_Consulta_desde_saif[Columna2]))))/SUM(IF($A11=[1]!Tabla_Consulta_desde_saif[ifi],IF($Q$2=[1]!Tabla_Consulta_desde_saif[con_cod],IF('Reporte TC'!$A$7=[1]!Tabla_Consulta_desde_saif[tra_cod],[1]!Tabla_Consulta_desde_saif[Columna1]))))),"")</f>
        <v>7.4654704508942462</v>
      </c>
      <c r="G11" s="51">
        <f t="array" ref="G11">IFERROR((SUM(IF($A11=[1]!Tabla_Consulta_desde_saif[ifi],IF($Q$2=[1]!Tabla_Consulta_desde_saif[con_cod],IF('Reporte TC'!$A$8=[1]!Tabla_Consulta_desde_saif[tra_cod],[1]!Tabla_Consulta_desde_saif[Columna2]))))/SUM(IF($A11=[1]!Tabla_Consulta_desde_saif[ifi],IF($Q$2=[1]!Tabla_Consulta_desde_saif[con_cod],IF('Reporte TC'!$A$8=[1]!Tabla_Consulta_desde_saif[tra_cod],[1]!Tabla_Consulta_desde_saif[Columna1]))))),"")</f>
        <v>6.8606483415819017</v>
      </c>
      <c r="H11" s="51" t="str">
        <f t="array" ref="H11">IFERROR((SUM(IF($A11=[1]!Tabla_Consulta_desde_saif[ifi],IF($Q$3=[1]!Tabla_Consulta_desde_saif[con_cod],IF('Reporte TC'!$A$7=[1]!Tabla_Consulta_desde_saif[tra_cod],[1]!Tabla_Consulta_desde_saif[Columna2]))))/SUM(IF($A11=[1]!Tabla_Consulta_desde_saif[ifi],IF($Q$3=[1]!Tabla_Consulta_desde_saif[con_cod],IF('Reporte TC'!$A$7=[1]!Tabla_Consulta_desde_saif[tra_cod],[1]!Tabla_Consulta_desde_saif[Columna1]))))),"")</f>
        <v/>
      </c>
      <c r="I11" s="52" t="str">
        <f t="array" ref="I11">IFERROR((SUM(IF($A11=[1]!Tabla_Consulta_desde_saif[ifi],IF($Q$3=[1]!Tabla_Consulta_desde_saif[con_cod],IF('Reporte TC'!$A$8=[1]!Tabla_Consulta_desde_saif[tra_cod],[1]!Tabla_Consulta_desde_saif[Columna2]))))/SUM(IF($A11=[1]!Tabla_Consulta_desde_saif[ifi],IF($Q$3=[1]!Tabla_Consulta_desde_saif[con_cod],IF('Reporte TC'!$A$8=[1]!Tabla_Consulta_desde_saif[tra_cod],[1]!Tabla_Consulta_desde_saif[Columna1]))))),"")</f>
        <v/>
      </c>
      <c r="J11" s="53">
        <f t="array" ref="J11">IFERROR((SUM(IF($A11=[1]!Tabla_Consulta_desde_saif[ifi],IF([1]!Tabla_Consulta_desde_saif[con_cod]=TRANSPOSE($Q$1:$Q$6),IF('Reporte TC'!$A$7=[1]!Tabla_Consulta_desde_saif[tra_cod],[1]!Tabla_Consulta_desde_saif[Columna2]))))/SUM(IF($A11=[1]!Tabla_Consulta_desde_saif[ifi],IF([1]!Tabla_Consulta_desde_saif[con_cod]=TRANSPOSE($Q$1:$Q$6),IF('Reporte TC'!$A$7=[1]!Tabla_Consulta_desde_saif[tra_cod],[1]!Tabla_Consulta_desde_saif[Columna1]))))),"")</f>
        <v>7.4436019619313427</v>
      </c>
      <c r="K11" s="52">
        <f t="array" ref="K11">IFERROR((SUM(IF($A11=[1]!Tabla_Consulta_desde_saif[ifi],IF([1]!Tabla_Consulta_desde_saif[con_cod]=TRANSPOSE($Q$1:$Q$6),IF('Reporte TC'!$A$8=[1]!Tabla_Consulta_desde_saif[tra_cod],[1]!Tabla_Consulta_desde_saif[Columna2]))))/SUM(IF($A11=[1]!Tabla_Consulta_desde_saif[ifi],IF([1]!Tabla_Consulta_desde_saif[con_cod]=TRANSPOSE($Q$1:$Q$6),IF('Reporte TC'!$A$8=[1]!Tabla_Consulta_desde_saif[tra_cod],[1]!Tabla_Consulta_desde_saif[Columna1]))))),"")</f>
        <v>6.9699579675841132</v>
      </c>
      <c r="L11" s="43"/>
      <c r="M11" s="44">
        <f t="shared" ref="M11:M19" si="0">MAX(D11:K11)</f>
        <v>7.4654704508942462</v>
      </c>
      <c r="N11" s="44">
        <f t="shared" ref="N11:N79" si="1">MIN(D11:K11)</f>
        <v>6.85</v>
      </c>
      <c r="P11" s="54"/>
      <c r="AH11" s="55"/>
      <c r="AI11" s="56"/>
      <c r="AJ11" s="56"/>
      <c r="AK11" s="56"/>
      <c r="AL11" s="56"/>
      <c r="AM11" s="56"/>
      <c r="AN11" s="56"/>
      <c r="AO11" s="56"/>
      <c r="AP11" s="56"/>
    </row>
    <row r="12" spans="1:42" s="2" customFormat="1" ht="12" customHeight="1" x14ac:dyDescent="0.25">
      <c r="A12" s="48">
        <v>1003</v>
      </c>
      <c r="C12" s="57" t="s">
        <v>24</v>
      </c>
      <c r="D12" s="50">
        <f t="array" ref="D12">IFERROR((SUM(IF($A12=[1]!Tabla_Consulta_desde_saif[ifi],IF($Q$1=[1]!Tabla_Consulta_desde_saif[con_cod],IF('Reporte TC'!$A$7=[1]!Tabla_Consulta_desde_saif[tra_cod],[1]!Tabla_Consulta_desde_saif[Columna2]))))/SUM(IF($A12=[1]!Tabla_Consulta_desde_saif[ifi],IF($Q$1=[1]!Tabla_Consulta_desde_saif[con_cod],IF('Reporte TC'!$A$7=[1]!Tabla_Consulta_desde_saif[tra_cod],[1]!Tabla_Consulta_desde_saif[Columna1]))))),"")</f>
        <v>6.85</v>
      </c>
      <c r="E12" s="51">
        <f t="array" ref="E12">IFERROR((SUM(IF($A12=[1]!Tabla_Consulta_desde_saif[ifi],IF($Q$1=[1]!Tabla_Consulta_desde_saif[con_cod],IF('Reporte TC'!$A$8=[1]!Tabla_Consulta_desde_saif[tra_cod],[1]!Tabla_Consulta_desde_saif[Columna2]))))/SUM(IF($A12=[1]!Tabla_Consulta_desde_saif[ifi],IF($Q$1=[1]!Tabla_Consulta_desde_saif[con_cod],IF('Reporte TC'!$A$8=[1]!Tabla_Consulta_desde_saif[tra_cod],[1]!Tabla_Consulta_desde_saif[Columna1]))))),"")</f>
        <v>6.97</v>
      </c>
      <c r="F12" s="51">
        <f t="array" ref="F12">IFERROR((SUM(IF($A12=[1]!Tabla_Consulta_desde_saif[ifi],IF($Q$2=[1]!Tabla_Consulta_desde_saif[con_cod],IF('Reporte TC'!$A$7=[1]!Tabla_Consulta_desde_saif[tra_cod],[1]!Tabla_Consulta_desde_saif[Columna2]))))/SUM(IF($A12=[1]!Tabla_Consulta_desde_saif[ifi],IF($Q$2=[1]!Tabla_Consulta_desde_saif[con_cod],IF('Reporte TC'!$A$7=[1]!Tabla_Consulta_desde_saif[tra_cod],[1]!Tabla_Consulta_desde_saif[Columna1]))))),"")</f>
        <v>6.9247292261863977</v>
      </c>
      <c r="G12" s="51">
        <f t="array" ref="G12">IFERROR((SUM(IF($A12=[1]!Tabla_Consulta_desde_saif[ifi],IF($Q$2=[1]!Tabla_Consulta_desde_saif[con_cod],IF('Reporte TC'!$A$8=[1]!Tabla_Consulta_desde_saif[tra_cod],[1]!Tabla_Consulta_desde_saif[Columna2]))))/SUM(IF($A12=[1]!Tabla_Consulta_desde_saif[ifi],IF($Q$2=[1]!Tabla_Consulta_desde_saif[con_cod],IF('Reporte TC'!$A$8=[1]!Tabla_Consulta_desde_saif[tra_cod],[1]!Tabla_Consulta_desde_saif[Columna1]))))),"")</f>
        <v>6.8600334615532672</v>
      </c>
      <c r="H12" s="51" t="str">
        <f t="array" ref="H12">IFERROR((SUM(IF($A12=[1]!Tabla_Consulta_desde_saif[ifi],IF($Q$3=[1]!Tabla_Consulta_desde_saif[con_cod],IF('Reporte TC'!$A$7=[1]!Tabla_Consulta_desde_saif[tra_cod],[1]!Tabla_Consulta_desde_saif[Columna2]))))/SUM(IF($A12=[1]!Tabla_Consulta_desde_saif[ifi],IF($Q$3=[1]!Tabla_Consulta_desde_saif[con_cod],IF('Reporte TC'!$A$7=[1]!Tabla_Consulta_desde_saif[tra_cod],[1]!Tabla_Consulta_desde_saif[Columna1]))))),"")</f>
        <v/>
      </c>
      <c r="I12" s="52" t="str">
        <f t="array" ref="I12">IFERROR((SUM(IF($A12=[1]!Tabla_Consulta_desde_saif[ifi],IF($Q$3=[1]!Tabla_Consulta_desde_saif[con_cod],IF('Reporte TC'!$A$8=[1]!Tabla_Consulta_desde_saif[tra_cod],[1]!Tabla_Consulta_desde_saif[Columna2]))))/SUM(IF($A12=[1]!Tabla_Consulta_desde_saif[ifi],IF($Q$3=[1]!Tabla_Consulta_desde_saif[con_cod],IF('Reporte TC'!$A$8=[1]!Tabla_Consulta_desde_saif[tra_cod],[1]!Tabla_Consulta_desde_saif[Columna1]))))),"")</f>
        <v/>
      </c>
      <c r="J12" s="53">
        <f t="array" ref="J12">IFERROR((SUM(IF($A12=[1]!Tabla_Consulta_desde_saif[ifi],IF([1]!Tabla_Consulta_desde_saif[con_cod]=TRANSPOSE($Q$1:$Q$6),IF('Reporte TC'!$A$7=[1]!Tabla_Consulta_desde_saif[tra_cod],[1]!Tabla_Consulta_desde_saif[Columna2]))))/SUM(IF($A12=[1]!Tabla_Consulta_desde_saif[ifi],IF([1]!Tabla_Consulta_desde_saif[con_cod]=TRANSPOSE($Q$1:$Q$6),IF('Reporte TC'!$A$7=[1]!Tabla_Consulta_desde_saif[tra_cod],[1]!Tabla_Consulta_desde_saif[Columna1]))))),"")</f>
        <v>6.911377197833442</v>
      </c>
      <c r="K12" s="52">
        <f t="array" ref="K12">IFERROR((SUM(IF($A12=[1]!Tabla_Consulta_desde_saif[ifi],IF([1]!Tabla_Consulta_desde_saif[con_cod]=TRANSPOSE($Q$1:$Q$6),IF('Reporte TC'!$A$8=[1]!Tabla_Consulta_desde_saif[tra_cod],[1]!Tabla_Consulta_desde_saif[Columna2]))))/SUM(IF($A12=[1]!Tabla_Consulta_desde_saif[ifi],IF([1]!Tabla_Consulta_desde_saif[con_cod]=TRANSPOSE($Q$1:$Q$6),IF('Reporte TC'!$A$8=[1]!Tabla_Consulta_desde_saif[tra_cod],[1]!Tabla_Consulta_desde_saif[Columna1]))))),"")</f>
        <v>6.9698057266109634</v>
      </c>
      <c r="L12" s="43"/>
      <c r="M12" s="44">
        <f t="shared" si="0"/>
        <v>6.97</v>
      </c>
      <c r="N12" s="44">
        <f t="shared" si="1"/>
        <v>6.85</v>
      </c>
      <c r="P12" s="54"/>
      <c r="AH12" s="55"/>
      <c r="AI12" s="56"/>
      <c r="AJ12" s="56"/>
      <c r="AK12" s="56"/>
      <c r="AL12" s="56"/>
      <c r="AM12" s="56"/>
      <c r="AN12" s="56"/>
      <c r="AO12" s="56"/>
      <c r="AP12" s="56"/>
    </row>
    <row r="13" spans="1:42" s="2" customFormat="1" ht="12" customHeight="1" x14ac:dyDescent="0.25">
      <c r="A13" s="48">
        <v>1005</v>
      </c>
      <c r="C13" s="57" t="s">
        <v>25</v>
      </c>
      <c r="D13" s="50">
        <f t="array" ref="D13">IFERROR((SUM(IF($A13=[1]!Tabla_Consulta_desde_saif[ifi],IF($Q$1=[1]!Tabla_Consulta_desde_saif[con_cod],IF('Reporte TC'!$A$7=[1]!Tabla_Consulta_desde_saif[tra_cod],[1]!Tabla_Consulta_desde_saif[Columna2]))))/SUM(IF($A13=[1]!Tabla_Consulta_desde_saif[ifi],IF($Q$1=[1]!Tabla_Consulta_desde_saif[con_cod],IF('Reporte TC'!$A$7=[1]!Tabla_Consulta_desde_saif[tra_cod],[1]!Tabla_Consulta_desde_saif[Columna1]))))),"")</f>
        <v>6.8500000000000005</v>
      </c>
      <c r="E13" s="51" t="str">
        <f>IFERROR((SUM(IF($A13=[1]!Tabla_Consulta_desde_saif[ifi],IF($Q$1=[1]!Tabla_Consulta_desde_saif[con_cod],IF('Reporte TC'!$A$8=[1]!Tabla_Consulta_desde_saif[tra_cod],[1]!Tabla_Consulta_desde_saif[Columna2]))))/SUM(IF($A13=[1]!Tabla_Consulta_desde_saif[ifi],IF($Q$1=[1]!Tabla_Consulta_desde_saif[con_cod],IF('Reporte TC'!$A$8=[1]!Tabla_Consulta_desde_saif[tra_cod],[1]!Tabla_Consulta_desde_saif[Columna1]))))),"")</f>
        <v/>
      </c>
      <c r="F13" s="51">
        <f t="array" ref="F13">IFERROR((SUM(IF($A13=[1]!Tabla_Consulta_desde_saif[ifi],IF($Q$2=[1]!Tabla_Consulta_desde_saif[con_cod],IF('Reporte TC'!$A$7=[1]!Tabla_Consulta_desde_saif[tra_cod],[1]!Tabla_Consulta_desde_saif[Columna2]))))/SUM(IF($A13=[1]!Tabla_Consulta_desde_saif[ifi],IF($Q$2=[1]!Tabla_Consulta_desde_saif[con_cod],IF('Reporte TC'!$A$7=[1]!Tabla_Consulta_desde_saif[tra_cod],[1]!Tabla_Consulta_desde_saif[Columna1]))))),"")</f>
        <v>7.3499284783509768</v>
      </c>
      <c r="G13" s="51">
        <f t="array" ref="G13">IFERROR((SUM(IF($A13=[1]!Tabla_Consulta_desde_saif[ifi],IF($Q$2=[1]!Tabla_Consulta_desde_saif[con_cod],IF('Reporte TC'!$A$8=[1]!Tabla_Consulta_desde_saif[tra_cod],[1]!Tabla_Consulta_desde_saif[Columna2]))))/SUM(IF($A13=[1]!Tabla_Consulta_desde_saif[ifi],IF($Q$2=[1]!Tabla_Consulta_desde_saif[con_cod],IF('Reporte TC'!$A$8=[1]!Tabla_Consulta_desde_saif[tra_cod],[1]!Tabla_Consulta_desde_saif[Columna1]))))),"")</f>
        <v>6.9697796680207107</v>
      </c>
      <c r="H13" s="51" t="str">
        <f t="array" ref="H13">IFERROR((SUM(IF($A13=[1]!Tabla_Consulta_desde_saif[ifi],IF($Q$3=[1]!Tabla_Consulta_desde_saif[con_cod],IF('Reporte TC'!$A$7=[1]!Tabla_Consulta_desde_saif[tra_cod],[1]!Tabla_Consulta_desde_saif[Columna2]))))/SUM(IF($A13=[1]!Tabla_Consulta_desde_saif[ifi],IF($Q$3=[1]!Tabla_Consulta_desde_saif[con_cod],IF('Reporte TC'!$A$7=[1]!Tabla_Consulta_desde_saif[tra_cod],[1]!Tabla_Consulta_desde_saif[Columna1]))))),"")</f>
        <v/>
      </c>
      <c r="I13" s="52" t="str">
        <f t="array" ref="I13">IFERROR((SUM(IF($A13=[1]!Tabla_Consulta_desde_saif[ifi],IF($Q$3=[1]!Tabla_Consulta_desde_saif[con_cod],IF('Reporte TC'!$A$8=[1]!Tabla_Consulta_desde_saif[tra_cod],[1]!Tabla_Consulta_desde_saif[Columna2]))))/SUM(IF($A13=[1]!Tabla_Consulta_desde_saif[ifi],IF($Q$3=[1]!Tabla_Consulta_desde_saif[con_cod],IF('Reporte TC'!$A$8=[1]!Tabla_Consulta_desde_saif[tra_cod],[1]!Tabla_Consulta_desde_saif[Columna1]))))),"")</f>
        <v/>
      </c>
      <c r="J13" s="53">
        <f t="array" ref="J13">IFERROR((SUM(IF($A13=[1]!Tabla_Consulta_desde_saif[ifi],IF([1]!Tabla_Consulta_desde_saif[con_cod]=TRANSPOSE($Q$1:$Q$6),IF('Reporte TC'!$A$7=[1]!Tabla_Consulta_desde_saif[tra_cod],[1]!Tabla_Consulta_desde_saif[Columna2]))))/SUM(IF($A13=[1]!Tabla_Consulta_desde_saif[ifi],IF([1]!Tabla_Consulta_desde_saif[con_cod]=TRANSPOSE($Q$1:$Q$6),IF('Reporte TC'!$A$7=[1]!Tabla_Consulta_desde_saif[tra_cod],[1]!Tabla_Consulta_desde_saif[Columna1]))))),"")</f>
        <v>7.2808833426626656</v>
      </c>
      <c r="K13" s="52" t="str">
        <f>IFERROR((SUM(IF($A13=[1]!Tabla_Consulta_desde_saif[ifi],IF([1]!Tabla_Consulta_desde_saif[con_cod]=TRANSPOSE($Q$1:$Q$6),IF('Reporte TC'!$A$8=[1]!Tabla_Consulta_desde_saif[tra_cod],[1]!Tabla_Consulta_desde_saif[Columna2]))))/SUM(IF($A13=[1]!Tabla_Consulta_desde_saif[ifi],IF([1]!Tabla_Consulta_desde_saif[con_cod]=TRANSPOSE($Q$1:$Q$6),IF('Reporte TC'!$A$8=[1]!Tabla_Consulta_desde_saif[tra_cod],[1]!Tabla_Consulta_desde_saif[Columna1]))))),"")</f>
        <v/>
      </c>
      <c r="L13" s="43"/>
      <c r="M13" s="44">
        <f>MAX(D13:K13)</f>
        <v>7.3499284783509768</v>
      </c>
      <c r="N13" s="44">
        <f t="shared" si="1"/>
        <v>6.8500000000000005</v>
      </c>
      <c r="O13" s="58"/>
      <c r="P13" s="54"/>
      <c r="AH13" s="55"/>
      <c r="AI13" s="56"/>
      <c r="AJ13" s="56"/>
      <c r="AK13" s="56"/>
      <c r="AL13" s="56"/>
      <c r="AM13" s="56"/>
      <c r="AN13" s="56"/>
      <c r="AO13" s="56"/>
      <c r="AP13" s="56"/>
    </row>
    <row r="14" spans="1:42" s="2" customFormat="1" ht="12" customHeight="1" x14ac:dyDescent="0.25">
      <c r="A14" s="48">
        <v>1007</v>
      </c>
      <c r="C14" s="59" t="s">
        <v>26</v>
      </c>
      <c r="D14" s="50">
        <f t="array" ref="D14">IFERROR((SUM(IF($A14=[1]!Tabla_Consulta_desde_saif[ifi],IF($Q$1=[1]!Tabla_Consulta_desde_saif[con_cod],IF('Reporte TC'!$A$7=[1]!Tabla_Consulta_desde_saif[tra_cod],[1]!Tabla_Consulta_desde_saif[Columna2]))))/SUM(IF($A14=[1]!Tabla_Consulta_desde_saif[ifi],IF($Q$1=[1]!Tabla_Consulta_desde_saif[con_cod],IF('Reporte TC'!$A$7=[1]!Tabla_Consulta_desde_saif[tra_cod],[1]!Tabla_Consulta_desde_saif[Columna1]))))),"")</f>
        <v>6.8500000000000005</v>
      </c>
      <c r="E14" s="51" t="str">
        <f>IFERROR((SUM(IF($A14=[1]!Tabla_Consulta_desde_saif[ifi],IF($Q$1=[1]!Tabla_Consulta_desde_saif[con_cod],IF('Reporte TC'!$A$8=[1]!Tabla_Consulta_desde_saif[tra_cod],[1]!Tabla_Consulta_desde_saif[Columna2]))))/SUM(IF($A14=[1]!Tabla_Consulta_desde_saif[ifi],IF($Q$1=[1]!Tabla_Consulta_desde_saif[con_cod],IF('Reporte TC'!$A$8=[1]!Tabla_Consulta_desde_saif[tra_cod],[1]!Tabla_Consulta_desde_saif[Columna1]))))),"")</f>
        <v/>
      </c>
      <c r="F14" s="51">
        <f t="array" ref="F14">IFERROR((SUM(IF($A14=[1]!Tabla_Consulta_desde_saif[ifi],IF($Q$2=[1]!Tabla_Consulta_desde_saif[con_cod],IF('Reporte TC'!$A$7=[1]!Tabla_Consulta_desde_saif[tra_cod],[1]!Tabla_Consulta_desde_saif[Columna2]))))/SUM(IF($A14=[1]!Tabla_Consulta_desde_saif[ifi],IF($Q$2=[1]!Tabla_Consulta_desde_saif[con_cod],IF('Reporte TC'!$A$7=[1]!Tabla_Consulta_desde_saif[tra_cod],[1]!Tabla_Consulta_desde_saif[Columna1]))))),"")</f>
        <v>6.96</v>
      </c>
      <c r="G14" s="51" t="str">
        <f t="array" ref="G14">IFERROR((SUM(IF($A14=[1]!Tabla_Consulta_desde_saif[ifi],IF($Q$2=[1]!Tabla_Consulta_desde_saif[con_cod],IF('Reporte TC'!$A$8=[1]!Tabla_Consulta_desde_saif[tra_cod],[1]!Tabla_Consulta_desde_saif[Columna2]))))/SUM(IF($A14=[1]!Tabla_Consulta_desde_saif[ifi],IF($Q$2=[1]!Tabla_Consulta_desde_saif[con_cod],IF('Reporte TC'!$A$8=[1]!Tabla_Consulta_desde_saif[tra_cod],[1]!Tabla_Consulta_desde_saif[Columna1]))))),"")</f>
        <v/>
      </c>
      <c r="H14" s="51" t="str">
        <f t="array" ref="H14">IFERROR((SUM(IF($A14=[1]!Tabla_Consulta_desde_saif[ifi],IF($Q$3=[1]!Tabla_Consulta_desde_saif[con_cod],IF('Reporte TC'!$A$7=[1]!Tabla_Consulta_desde_saif[tra_cod],[1]!Tabla_Consulta_desde_saif[Columna2]))))/SUM(IF($A14=[1]!Tabla_Consulta_desde_saif[ifi],IF($Q$3=[1]!Tabla_Consulta_desde_saif[con_cod],IF('Reporte TC'!$A$7=[1]!Tabla_Consulta_desde_saif[tra_cod],[1]!Tabla_Consulta_desde_saif[Columna1]))))),"")</f>
        <v/>
      </c>
      <c r="I14" s="52" t="str">
        <f t="array" ref="I14">IFERROR((SUM(IF($A14=[1]!Tabla_Consulta_desde_saif[ifi],IF($Q$3=[1]!Tabla_Consulta_desde_saif[con_cod],IF('Reporte TC'!$A$8=[1]!Tabla_Consulta_desde_saif[tra_cod],[1]!Tabla_Consulta_desde_saif[Columna2]))))/SUM(IF($A14=[1]!Tabla_Consulta_desde_saif[ifi],IF($Q$3=[1]!Tabla_Consulta_desde_saif[con_cod],IF('Reporte TC'!$A$8=[1]!Tabla_Consulta_desde_saif[tra_cod],[1]!Tabla_Consulta_desde_saif[Columna1]))))),"")</f>
        <v/>
      </c>
      <c r="J14" s="53">
        <f t="array" ref="J14">IFERROR((SUM(IF($A14=[1]!Tabla_Consulta_desde_saif[ifi],IF([1]!Tabla_Consulta_desde_saif[con_cod]=TRANSPOSE($Q$1:$Q$6),IF('Reporte TC'!$A$7=[1]!Tabla_Consulta_desde_saif[tra_cod],[1]!Tabla_Consulta_desde_saif[Columna2]))))/SUM(IF($A14=[1]!Tabla_Consulta_desde_saif[ifi],IF([1]!Tabla_Consulta_desde_saif[con_cod]=TRANSPOSE($Q$1:$Q$6),IF('Reporte TC'!$A$7=[1]!Tabla_Consulta_desde_saif[tra_cod],[1]!Tabla_Consulta_desde_saif[Columna1]))))),"")</f>
        <v>6.909883825378766</v>
      </c>
      <c r="K14" s="52">
        <f t="array" ref="K14">IFERROR((SUM(IF($A14=[1]!Tabla_Consulta_desde_saif[ifi],IF([1]!Tabla_Consulta_desde_saif[con_cod]=TRANSPOSE($Q$1:$Q$6),IF('Reporte TC'!$A$8=[1]!Tabla_Consulta_desde_saif[tra_cod],[1]!Tabla_Consulta_desde_saif[Columna2]))))/SUM(IF($A14=[1]!Tabla_Consulta_desde_saif[ifi],IF([1]!Tabla_Consulta_desde_saif[con_cod]=TRANSPOSE($Q$1:$Q$6),IF('Reporte TC'!$A$8=[1]!Tabla_Consulta_desde_saif[tra_cod],[1]!Tabla_Consulta_desde_saif[Columna1]))))),"")</f>
        <v>6.97</v>
      </c>
      <c r="L14" s="43"/>
      <c r="M14" s="44">
        <f t="shared" ref="M14:M22" si="2">MAX(D14:K14)</f>
        <v>6.97</v>
      </c>
      <c r="N14" s="44">
        <f t="shared" si="1"/>
        <v>6.8500000000000005</v>
      </c>
      <c r="O14" s="58"/>
      <c r="P14" s="54"/>
      <c r="AH14" s="60"/>
      <c r="AI14" s="56"/>
      <c r="AJ14" s="56"/>
      <c r="AK14" s="56"/>
      <c r="AL14" s="56"/>
      <c r="AM14" s="56"/>
      <c r="AN14" s="56"/>
      <c r="AO14" s="56"/>
      <c r="AP14" s="56"/>
    </row>
    <row r="15" spans="1:42" s="54" customFormat="1" ht="12" customHeight="1" x14ac:dyDescent="0.25">
      <c r="A15" s="61">
        <v>1009</v>
      </c>
      <c r="C15" s="57" t="s">
        <v>27</v>
      </c>
      <c r="D15" s="62">
        <f t="array" ref="D15">IFERROR((SUM(IF($A15=[1]!Tabla_Consulta_desde_saif[ifi],IF($Q$1=[1]!Tabla_Consulta_desde_saif[con_cod],IF('Reporte TC'!$A$7=[1]!Tabla_Consulta_desde_saif[tra_cod],[1]!Tabla_Consulta_desde_saif[Columna2]))))/SUM(IF($A15=[1]!Tabla_Consulta_desde_saif[ifi],IF($Q$1=[1]!Tabla_Consulta_desde_saif[con_cod],IF('Reporte TC'!$A$7=[1]!Tabla_Consulta_desde_saif[tra_cod],[1]!Tabla_Consulta_desde_saif[Columna1]))))),"")</f>
        <v>6.85</v>
      </c>
      <c r="E15" s="63">
        <f t="array" ref="E15">IFERROR((SUM(IF($A15=[1]!Tabla_Consulta_desde_saif[ifi],IF($Q$1=[1]!Tabla_Consulta_desde_saif[con_cod],IF('Reporte TC'!$A$8=[1]!Tabla_Consulta_desde_saif[tra_cod],[1]!Tabla_Consulta_desde_saif[Columna2]))))/SUM(IF($A15=[1]!Tabla_Consulta_desde_saif[ifi],IF($Q$1=[1]!Tabla_Consulta_desde_saif[con_cod],IF('Reporte TC'!$A$8=[1]!Tabla_Consulta_desde_saif[tra_cod],[1]!Tabla_Consulta_desde_saif[Columna1]))))),"")</f>
        <v>6.97</v>
      </c>
      <c r="F15" s="51">
        <f t="array" ref="F15">IFERROR((SUM(IF($A15=[1]!Tabla_Consulta_desde_saif[ifi],IF($Q$2=[1]!Tabla_Consulta_desde_saif[con_cod],IF('Reporte TC'!$A$7=[1]!Tabla_Consulta_desde_saif[tra_cod],[1]!Tabla_Consulta_desde_saif[Columna2]))))/SUM(IF($A15=[1]!Tabla_Consulta_desde_saif[ifi],IF($Q$2=[1]!Tabla_Consulta_desde_saif[con_cod],IF('Reporte TC'!$A$7=[1]!Tabla_Consulta_desde_saif[tra_cod],[1]!Tabla_Consulta_desde_saif[Columna1]))))),"")</f>
        <v>7.359558431447617</v>
      </c>
      <c r="G15" s="51">
        <f t="array" ref="G15">IFERROR((SUM(IF($A15=[1]!Tabla_Consulta_desde_saif[ifi],IF($Q$2=[1]!Tabla_Consulta_desde_saif[con_cod],IF('Reporte TC'!$A$8=[1]!Tabla_Consulta_desde_saif[tra_cod],[1]!Tabla_Consulta_desde_saif[Columna2]))))/SUM(IF($A15=[1]!Tabla_Consulta_desde_saif[ifi],IF($Q$2=[1]!Tabla_Consulta_desde_saif[con_cod],IF('Reporte TC'!$A$8=[1]!Tabla_Consulta_desde_saif[tra_cod],[1]!Tabla_Consulta_desde_saif[Columna1]))))),"")</f>
        <v>6.86</v>
      </c>
      <c r="H15" s="51" t="str">
        <f t="array" ref="H15">IFERROR((SUM(IF($A15=[1]!Tabla_Consulta_desde_saif[ifi],IF($Q$3=[1]!Tabla_Consulta_desde_saif[con_cod],IF('Reporte TC'!$A$7=[1]!Tabla_Consulta_desde_saif[tra_cod],[1]!Tabla_Consulta_desde_saif[Columna2]))))/SUM(IF($A15=[1]!Tabla_Consulta_desde_saif[ifi],IF($Q$3=[1]!Tabla_Consulta_desde_saif[con_cod],IF('Reporte TC'!$A$7=[1]!Tabla_Consulta_desde_saif[tra_cod],[1]!Tabla_Consulta_desde_saif[Columna1]))))),"")</f>
        <v/>
      </c>
      <c r="I15" s="52">
        <f t="array" ref="I15">IFERROR((SUM(IF($A15=[1]!Tabla_Consulta_desde_saif[ifi],IF($Q$3=[1]!Tabla_Consulta_desde_saif[con_cod],IF('Reporte TC'!$A$8=[1]!Tabla_Consulta_desde_saif[tra_cod],[1]!Tabla_Consulta_desde_saif[Columna2]))))/SUM(IF($A15=[1]!Tabla_Consulta_desde_saif[ifi],IF($Q$3=[1]!Tabla_Consulta_desde_saif[con_cod],IF('Reporte TC'!$A$8=[1]!Tabla_Consulta_desde_saif[tra_cod],[1]!Tabla_Consulta_desde_saif[Columna1]))))),"")</f>
        <v>6.97</v>
      </c>
      <c r="J15" s="64">
        <f t="array" ref="J15">IFERROR((SUM(IF($A15=[1]!Tabla_Consulta_desde_saif[ifi],IF([1]!Tabla_Consulta_desde_saif[con_cod]=TRANSPOSE($Q$1:$Q$6),IF('Reporte TC'!$A$7=[1]!Tabla_Consulta_desde_saif[tra_cod],[1]!Tabla_Consulta_desde_saif[Columna2]))))/SUM(IF($A15=[1]!Tabla_Consulta_desde_saif[ifi],IF([1]!Tabla_Consulta_desde_saif[con_cod]=TRANSPOSE($Q$1:$Q$6),IF('Reporte TC'!$A$7=[1]!Tabla_Consulta_desde_saif[tra_cod],[1]!Tabla_Consulta_desde_saif[Columna1]))))),"")</f>
        <v>7.2851517951419202</v>
      </c>
      <c r="K15" s="65" t="str">
        <f>IFERROR((SUM(IF($A15=[1]!Tabla_Consulta_desde_saif[ifi],IF([1]!Tabla_Consulta_desde_saif[con_cod]=TRANSPOSE($Q$1:$Q$6),IF('Reporte TC'!$A$8=[1]!Tabla_Consulta_desde_saif[tra_cod],[1]!Tabla_Consulta_desde_saif[Columna2]))))/SUM(IF($A15=[1]!Tabla_Consulta_desde_saif[ifi],IF([1]!Tabla_Consulta_desde_saif[con_cod]=TRANSPOSE($Q$1:$Q$6),IF('Reporte TC'!$A$8=[1]!Tabla_Consulta_desde_saif[tra_cod],[1]!Tabla_Consulta_desde_saif[Columna1]))))),"")</f>
        <v/>
      </c>
      <c r="L15" s="66"/>
      <c r="M15" s="67">
        <f t="shared" si="2"/>
        <v>7.359558431447617</v>
      </c>
      <c r="N15" s="67">
        <f t="shared" si="1"/>
        <v>6.85</v>
      </c>
      <c r="AH15" s="55"/>
      <c r="AI15" s="56"/>
      <c r="AJ15" s="56"/>
      <c r="AK15" s="56"/>
      <c r="AL15" s="56"/>
      <c r="AM15" s="56"/>
      <c r="AN15" s="56"/>
      <c r="AO15" s="56"/>
      <c r="AP15" s="56"/>
    </row>
    <row r="16" spans="1:42" s="54" customFormat="1" ht="12" customHeight="1" x14ac:dyDescent="0.25">
      <c r="A16" s="61">
        <v>1014</v>
      </c>
      <c r="C16" s="57" t="s">
        <v>28</v>
      </c>
      <c r="D16" s="62">
        <f t="array" ref="D16">IFERROR((SUM(IF($A16=[1]!Tabla_Consulta_desde_saif[ifi],IF($Q$1=[1]!Tabla_Consulta_desde_saif[con_cod],IF('Reporte TC'!$A$7=[1]!Tabla_Consulta_desde_saif[tra_cod],[1]!Tabla_Consulta_desde_saif[Columna2]))))/SUM(IF($A16=[1]!Tabla_Consulta_desde_saif[ifi],IF($Q$1=[1]!Tabla_Consulta_desde_saif[con_cod],IF('Reporte TC'!$A$7=[1]!Tabla_Consulta_desde_saif[tra_cod],[1]!Tabla_Consulta_desde_saif[Columna1]))))),"")</f>
        <v>6.85</v>
      </c>
      <c r="E16" s="63">
        <f t="array" ref="E16">IFERROR((SUM(IF($A16=[1]!Tabla_Consulta_desde_saif[ifi],IF($Q$1=[1]!Tabla_Consulta_desde_saif[con_cod],IF('Reporte TC'!$A$8=[1]!Tabla_Consulta_desde_saif[tra_cod],[1]!Tabla_Consulta_desde_saif[Columna2]))))/SUM(IF($A16=[1]!Tabla_Consulta_desde_saif[ifi],IF($Q$1=[1]!Tabla_Consulta_desde_saif[con_cod],IF('Reporte TC'!$A$8=[1]!Tabla_Consulta_desde_saif[tra_cod],[1]!Tabla_Consulta_desde_saif[Columna1]))))),"")</f>
        <v>6.97</v>
      </c>
      <c r="F16" s="63">
        <f t="array" ref="F16">IFERROR((SUM(IF($A16=[1]!Tabla_Consulta_desde_saif[ifi],IF($Q$2=[1]!Tabla_Consulta_desde_saif[con_cod],IF('Reporte TC'!$A$7=[1]!Tabla_Consulta_desde_saif[tra_cod],[1]!Tabla_Consulta_desde_saif[Columna2]))))/SUM(IF($A16=[1]!Tabla_Consulta_desde_saif[ifi],IF($Q$2=[1]!Tabla_Consulta_desde_saif[con_cod],IF('Reporte TC'!$A$7=[1]!Tabla_Consulta_desde_saif[tra_cod],[1]!Tabla_Consulta_desde_saif[Columna1]))))),"")</f>
        <v>6.96</v>
      </c>
      <c r="G16" s="63">
        <f t="array" ref="G16">IFERROR((SUM(IF($A16=[1]!Tabla_Consulta_desde_saif[ifi],IF($Q$2=[1]!Tabla_Consulta_desde_saif[con_cod],IF('Reporte TC'!$A$8=[1]!Tabla_Consulta_desde_saif[tra_cod],[1]!Tabla_Consulta_desde_saif[Columna2]))))/SUM(IF($A16=[1]!Tabla_Consulta_desde_saif[ifi],IF($Q$2=[1]!Tabla_Consulta_desde_saif[con_cod],IF('Reporte TC'!$A$8=[1]!Tabla_Consulta_desde_saif[tra_cod],[1]!Tabla_Consulta_desde_saif[Columna1]))))),"")</f>
        <v>6.96</v>
      </c>
      <c r="H16" s="63" t="str">
        <f t="array" ref="H16">IFERROR((SUM(IF($A16=[1]!Tabla_Consulta_desde_saif[ifi],IF($Q$3=[1]!Tabla_Consulta_desde_saif[con_cod],IF('Reporte TC'!$A$7=[1]!Tabla_Consulta_desde_saif[tra_cod],[1]!Tabla_Consulta_desde_saif[Columna2]))))/SUM(IF($A16=[1]!Tabla_Consulta_desde_saif[ifi],IF($Q$3=[1]!Tabla_Consulta_desde_saif[con_cod],IF('Reporte TC'!$A$7=[1]!Tabla_Consulta_desde_saif[tra_cod],[1]!Tabla_Consulta_desde_saif[Columna1]))))),"")</f>
        <v/>
      </c>
      <c r="I16" s="65" t="str">
        <f t="array" ref="I16">IFERROR((SUM(IF($A16=[1]!Tabla_Consulta_desde_saif[ifi],IF($Q$3=[1]!Tabla_Consulta_desde_saif[con_cod],IF('Reporte TC'!$A$8=[1]!Tabla_Consulta_desde_saif[tra_cod],[1]!Tabla_Consulta_desde_saif[Columna2]))))/SUM(IF($A16=[1]!Tabla_Consulta_desde_saif[ifi],IF($Q$3=[1]!Tabla_Consulta_desde_saif[con_cod],IF('Reporte TC'!$A$8=[1]!Tabla_Consulta_desde_saif[tra_cod],[1]!Tabla_Consulta_desde_saif[Columna1]))))),"")</f>
        <v/>
      </c>
      <c r="J16" s="64">
        <f t="array" ref="J16">IFERROR((SUM(IF($A16=[1]!Tabla_Consulta_desde_saif[ifi],IF([1]!Tabla_Consulta_desde_saif[con_cod]=TRANSPOSE($Q$1:$Q$6),IF('Reporte TC'!$A$7=[1]!Tabla_Consulta_desde_saif[tra_cod],[1]!Tabla_Consulta_desde_saif[Columna2]))))/SUM(IF($A16=[1]!Tabla_Consulta_desde_saif[ifi],IF([1]!Tabla_Consulta_desde_saif[con_cod]=TRANSPOSE($Q$1:$Q$6),IF('Reporte TC'!$A$7=[1]!Tabla_Consulta_desde_saif[tra_cod],[1]!Tabla_Consulta_desde_saif[Columna1]))))),"")</f>
        <v>6.9479702167752571</v>
      </c>
      <c r="K16" s="65">
        <f t="array" ref="K16">IFERROR((SUM(IF($A16=[1]!Tabla_Consulta_desde_saif[ifi],IF([1]!Tabla_Consulta_desde_saif[con_cod]=TRANSPOSE($Q$1:$Q$6),IF('Reporte TC'!$A$8=[1]!Tabla_Consulta_desde_saif[tra_cod],[1]!Tabla_Consulta_desde_saif[Columna2]))))/SUM(IF($A16=[1]!Tabla_Consulta_desde_saif[ifi],IF([1]!Tabla_Consulta_desde_saif[con_cod]=TRANSPOSE($Q$1:$Q$6),IF('Reporte TC'!$A$8=[1]!Tabla_Consulta_desde_saif[tra_cod],[1]!Tabla_Consulta_desde_saif[Columna1]))))),"")</f>
        <v>6.966009361115673</v>
      </c>
      <c r="L16" s="66"/>
      <c r="M16" s="67">
        <f t="shared" si="2"/>
        <v>6.97</v>
      </c>
      <c r="N16" s="67">
        <f t="shared" si="1"/>
        <v>6.85</v>
      </c>
      <c r="AH16" s="55"/>
      <c r="AI16" s="56"/>
      <c r="AJ16" s="56"/>
      <c r="AK16" s="56"/>
      <c r="AL16" s="56"/>
      <c r="AM16" s="56"/>
      <c r="AN16" s="56"/>
      <c r="AO16" s="56"/>
      <c r="AP16" s="56"/>
    </row>
    <row r="17" spans="1:42" s="2" customFormat="1" ht="12" customHeight="1" x14ac:dyDescent="0.25">
      <c r="A17" s="48">
        <v>1016</v>
      </c>
      <c r="C17" s="57" t="s">
        <v>29</v>
      </c>
      <c r="D17" s="50">
        <f t="array" ref="D17">IFERROR((SUM(IF($A17=[1]!Tabla_Consulta_desde_saif[ifi],IF($Q$1=[1]!Tabla_Consulta_desde_saif[con_cod],IF('Reporte TC'!$A$7=[1]!Tabla_Consulta_desde_saif[tra_cod],[1]!Tabla_Consulta_desde_saif[Columna2]))))/SUM(IF($A17=[1]!Tabla_Consulta_desde_saif[ifi],IF($Q$1=[1]!Tabla_Consulta_desde_saif[con_cod],IF('Reporte TC'!$A$7=[1]!Tabla_Consulta_desde_saif[tra_cod],[1]!Tabla_Consulta_desde_saif[Columna1]))))),"")</f>
        <v>6.85</v>
      </c>
      <c r="E17" s="51">
        <f t="array" ref="E17">IFERROR((SUM(IF($A17=[1]!Tabla_Consulta_desde_saif[ifi],IF($Q$1=[1]!Tabla_Consulta_desde_saif[con_cod],IF('Reporte TC'!$A$8=[1]!Tabla_Consulta_desde_saif[tra_cod],[1]!Tabla_Consulta_desde_saif[Columna2]))))/SUM(IF($A17=[1]!Tabla_Consulta_desde_saif[ifi],IF($Q$1=[1]!Tabla_Consulta_desde_saif[con_cod],IF('Reporte TC'!$A$8=[1]!Tabla_Consulta_desde_saif[tra_cod],[1]!Tabla_Consulta_desde_saif[Columna1]))))),"")</f>
        <v>6.9700000000000015</v>
      </c>
      <c r="F17" s="51">
        <f t="array" ref="F17">IFERROR((SUM(IF($A17=[1]!Tabla_Consulta_desde_saif[ifi],IF($Q$2=[1]!Tabla_Consulta_desde_saif[con_cod],IF('Reporte TC'!$A$7=[1]!Tabla_Consulta_desde_saif[tra_cod],[1]!Tabla_Consulta_desde_saif[Columna2]))))/SUM(IF($A17=[1]!Tabla_Consulta_desde_saif[ifi],IF($Q$2=[1]!Tabla_Consulta_desde_saif[con_cod],IF('Reporte TC'!$A$7=[1]!Tabla_Consulta_desde_saif[tra_cod],[1]!Tabla_Consulta_desde_saif[Columna1]))))),"")</f>
        <v>7.0015400352020807</v>
      </c>
      <c r="G17" s="51" t="str">
        <f t="array" ref="G17">IFERROR((SUM(IF($A17=[1]!Tabla_Consulta_desde_saif[ifi],IF($Q$2=[1]!Tabla_Consulta_desde_saif[con_cod],IF('Reporte TC'!$A$8=[1]!Tabla_Consulta_desde_saif[tra_cod],[1]!Tabla_Consulta_desde_saif[Columna2]))))/SUM(IF($A17=[1]!Tabla_Consulta_desde_saif[ifi],IF($Q$2=[1]!Tabla_Consulta_desde_saif[con_cod],IF('Reporte TC'!$A$8=[1]!Tabla_Consulta_desde_saif[tra_cod],[1]!Tabla_Consulta_desde_saif[Columna1]))))),"")</f>
        <v/>
      </c>
      <c r="H17" s="51" t="str">
        <f t="array" ref="H17">IFERROR((SUM(IF($A17=[1]!Tabla_Consulta_desde_saif[ifi],IF($Q$3=[1]!Tabla_Consulta_desde_saif[con_cod],IF('Reporte TC'!$A$7=[1]!Tabla_Consulta_desde_saif[tra_cod],[1]!Tabla_Consulta_desde_saif[Columna2]))))/SUM(IF($A17=[1]!Tabla_Consulta_desde_saif[ifi],IF($Q$3=[1]!Tabla_Consulta_desde_saif[con_cod],IF('Reporte TC'!$A$7=[1]!Tabla_Consulta_desde_saif[tra_cod],[1]!Tabla_Consulta_desde_saif[Columna1]))))),"")</f>
        <v/>
      </c>
      <c r="I17" s="52" t="str">
        <f t="array" ref="I17">IFERROR((SUM(IF($A17=[1]!Tabla_Consulta_desde_saif[ifi],IF($Q$3=[1]!Tabla_Consulta_desde_saif[con_cod],IF('Reporte TC'!$A$8=[1]!Tabla_Consulta_desde_saif[tra_cod],[1]!Tabla_Consulta_desde_saif[Columna2]))))/SUM(IF($A17=[1]!Tabla_Consulta_desde_saif[ifi],IF($Q$3=[1]!Tabla_Consulta_desde_saif[con_cod],IF('Reporte TC'!$A$8=[1]!Tabla_Consulta_desde_saif[tra_cod],[1]!Tabla_Consulta_desde_saif[Columna1]))))),"")</f>
        <v/>
      </c>
      <c r="J17" s="53">
        <f t="array" ref="J17">IFERROR((SUM(IF($A17=[1]!Tabla_Consulta_desde_saif[ifi],IF([1]!Tabla_Consulta_desde_saif[con_cod]=TRANSPOSE($Q$1:$Q$6),IF('Reporte TC'!$A$7=[1]!Tabla_Consulta_desde_saif[tra_cod],[1]!Tabla_Consulta_desde_saif[Columna2]))))/SUM(IF($A17=[1]!Tabla_Consulta_desde_saif[ifi],IF([1]!Tabla_Consulta_desde_saif[con_cod]=TRANSPOSE($Q$1:$Q$6),IF('Reporte TC'!$A$7=[1]!Tabla_Consulta_desde_saif[tra_cod],[1]!Tabla_Consulta_desde_saif[Columna1]))))),"")</f>
        <v>6.9550000148285545</v>
      </c>
      <c r="K17" s="52">
        <f t="array" ref="K17">IFERROR((SUM(IF($A17=[1]!Tabla_Consulta_desde_saif[ifi],IF([1]!Tabla_Consulta_desde_saif[con_cod]=TRANSPOSE($Q$1:$Q$6),IF('Reporte TC'!$A$8=[1]!Tabla_Consulta_desde_saif[tra_cod],[1]!Tabla_Consulta_desde_saif[Columna2]))))/SUM(IF($A17=[1]!Tabla_Consulta_desde_saif[ifi],IF([1]!Tabla_Consulta_desde_saif[con_cod]=TRANSPOSE($Q$1:$Q$6),IF('Reporte TC'!$A$8=[1]!Tabla_Consulta_desde_saif[tra_cod],[1]!Tabla_Consulta_desde_saif[Columna1]))))),"")</f>
        <v>6.9700000000000015</v>
      </c>
      <c r="L17" s="43"/>
      <c r="M17" s="44">
        <f>MAX(D17:K17)</f>
        <v>7.0015400352020807</v>
      </c>
      <c r="N17" s="44">
        <f t="shared" si="1"/>
        <v>6.85</v>
      </c>
      <c r="P17" s="54"/>
      <c r="AH17" s="55"/>
      <c r="AI17" s="56"/>
      <c r="AJ17" s="56"/>
      <c r="AK17" s="56"/>
      <c r="AL17" s="56"/>
      <c r="AM17" s="56"/>
      <c r="AN17" s="56"/>
      <c r="AO17" s="56"/>
      <c r="AP17" s="56"/>
    </row>
    <row r="18" spans="1:42" s="2" customFormat="1" ht="12" customHeight="1" x14ac:dyDescent="0.25">
      <c r="A18" s="48">
        <v>1018</v>
      </c>
      <c r="C18" s="68" t="s">
        <v>30</v>
      </c>
      <c r="D18" s="50">
        <f t="array" ref="D18">IFERROR((SUM(IF($A18=[1]!Tabla_Consulta_desde_saif[ifi],IF($Q$1=[1]!Tabla_Consulta_desde_saif[con_cod],IF('Reporte TC'!$A$7=[1]!Tabla_Consulta_desde_saif[tra_cod],[1]!Tabla_Consulta_desde_saif[Columna2]))))/SUM(IF($A18=[1]!Tabla_Consulta_desde_saif[ifi],IF($Q$1=[1]!Tabla_Consulta_desde_saif[con_cod],IF('Reporte TC'!$A$7=[1]!Tabla_Consulta_desde_saif[tra_cod],[1]!Tabla_Consulta_desde_saif[Columna1]))))),"")</f>
        <v>6.85</v>
      </c>
      <c r="E18" s="51">
        <f t="array" ref="E18">IFERROR((SUM(IF($A18=[1]!Tabla_Consulta_desde_saif[ifi],IF($Q$1=[1]!Tabla_Consulta_desde_saif[con_cod],IF('Reporte TC'!$A$8=[1]!Tabla_Consulta_desde_saif[tra_cod],[1]!Tabla_Consulta_desde_saif[Columna2]))))/SUM(IF($A18=[1]!Tabla_Consulta_desde_saif[ifi],IF($Q$1=[1]!Tabla_Consulta_desde_saif[con_cod],IF('Reporte TC'!$A$8=[1]!Tabla_Consulta_desde_saif[tra_cod],[1]!Tabla_Consulta_desde_saif[Columna1]))))),"")</f>
        <v>6.9700000000000006</v>
      </c>
      <c r="F18" s="51">
        <f t="array" ref="F18">IFERROR((SUM(IF($A18=[1]!Tabla_Consulta_desde_saif[ifi],IF($Q$2=[1]!Tabla_Consulta_desde_saif[con_cod],IF('Reporte TC'!$A$7=[1]!Tabla_Consulta_desde_saif[tra_cod],[1]!Tabla_Consulta_desde_saif[Columna2]))))/SUM(IF($A18=[1]!Tabla_Consulta_desde_saif[ifi],IF($Q$2=[1]!Tabla_Consulta_desde_saif[con_cod],IF('Reporte TC'!$A$7=[1]!Tabla_Consulta_desde_saif[tra_cod],[1]!Tabla_Consulta_desde_saif[Columna1]))))),"")</f>
        <v>7.1892290281701401</v>
      </c>
      <c r="G18" s="51">
        <f t="array" ref="G18">IFERROR((SUM(IF($A18=[1]!Tabla_Consulta_desde_saif[ifi],IF($Q$2=[1]!Tabla_Consulta_desde_saif[con_cod],IF('Reporte TC'!$A$8=[1]!Tabla_Consulta_desde_saif[tra_cod],[1]!Tabla_Consulta_desde_saif[Columna2]))))/SUM(IF($A18=[1]!Tabla_Consulta_desde_saif[ifi],IF($Q$2=[1]!Tabla_Consulta_desde_saif[con_cod],IF('Reporte TC'!$A$8=[1]!Tabla_Consulta_desde_saif[tra_cod],[1]!Tabla_Consulta_desde_saif[Columna1]))))),"")</f>
        <v>6.8600053007960122</v>
      </c>
      <c r="H18" s="51" t="str">
        <f t="array" ref="H18">IFERROR((SUM(IF($A18=[1]!Tabla_Consulta_desde_saif[ifi],IF($Q$3=[1]!Tabla_Consulta_desde_saif[con_cod],IF('Reporte TC'!$A$7=[1]!Tabla_Consulta_desde_saif[tra_cod],[1]!Tabla_Consulta_desde_saif[Columna2]))))/SUM(IF($A18=[1]!Tabla_Consulta_desde_saif[ifi],IF($Q$3=[1]!Tabla_Consulta_desde_saif[con_cod],IF('Reporte TC'!$A$7=[1]!Tabla_Consulta_desde_saif[tra_cod],[1]!Tabla_Consulta_desde_saif[Columna1]))))),"")</f>
        <v/>
      </c>
      <c r="I18" s="52" t="str">
        <f t="array" ref="I18">IFERROR((SUM(IF($A18=[1]!Tabla_Consulta_desde_saif[ifi],IF($Q$3=[1]!Tabla_Consulta_desde_saif[con_cod],IF('Reporte TC'!$A$8=[1]!Tabla_Consulta_desde_saif[tra_cod],[1]!Tabla_Consulta_desde_saif[Columna2]))))/SUM(IF($A18=[1]!Tabla_Consulta_desde_saif[ifi],IF($Q$3=[1]!Tabla_Consulta_desde_saif[con_cod],IF('Reporte TC'!$A$8=[1]!Tabla_Consulta_desde_saif[tra_cod],[1]!Tabla_Consulta_desde_saif[Columna1]))))),"")</f>
        <v/>
      </c>
      <c r="J18" s="53">
        <f t="array" ref="J18">IFERROR((SUM(IF($A18=[1]!Tabla_Consulta_desde_saif[ifi],IF([1]!Tabla_Consulta_desde_saif[con_cod]=TRANSPOSE($Q$1:$Q$6),IF('Reporte TC'!$A$7=[1]!Tabla_Consulta_desde_saif[tra_cod],[1]!Tabla_Consulta_desde_saif[Columna2]))))/SUM(IF($A18=[1]!Tabla_Consulta_desde_saif[ifi],IF([1]!Tabla_Consulta_desde_saif[con_cod]=TRANSPOSE($Q$1:$Q$6),IF('Reporte TC'!$A$7=[1]!Tabla_Consulta_desde_saif[tra_cod],[1]!Tabla_Consulta_desde_saif[Columna1]))))),"")</f>
        <v>7.1771624375308791</v>
      </c>
      <c r="K18" s="52">
        <f t="array" ref="K18">IFERROR((SUM(IF($A18=[1]!Tabla_Consulta_desde_saif[ifi],IF([1]!Tabla_Consulta_desde_saif[con_cod]=TRANSPOSE($Q$1:$Q$6),IF('Reporte TC'!$A$8=[1]!Tabla_Consulta_desde_saif[tra_cod],[1]!Tabla_Consulta_desde_saif[Columna2]))))/SUM(IF($A18=[1]!Tabla_Consulta_desde_saif[ifi],IF([1]!Tabla_Consulta_desde_saif[con_cod]=TRANSPOSE($Q$1:$Q$6),IF('Reporte TC'!$A$8=[1]!Tabla_Consulta_desde_saif[tra_cod],[1]!Tabla_Consulta_desde_saif[Columna1]))))),"")</f>
        <v>6.9483005251511303</v>
      </c>
      <c r="L18" s="43"/>
      <c r="M18" s="44">
        <f t="shared" ref="M18:M50" si="3">MAX(D18:K18)</f>
        <v>7.1892290281701401</v>
      </c>
      <c r="N18" s="44">
        <f t="shared" si="1"/>
        <v>6.85</v>
      </c>
      <c r="P18" s="54"/>
      <c r="AH18" s="55"/>
      <c r="AI18" s="56"/>
      <c r="AJ18" s="56"/>
      <c r="AK18" s="56"/>
      <c r="AL18" s="56"/>
      <c r="AM18" s="56"/>
      <c r="AN18" s="56"/>
      <c r="AO18" s="56"/>
      <c r="AP18" s="56"/>
    </row>
    <row r="19" spans="1:42" s="54" customFormat="1" ht="15" customHeight="1" thickBot="1" x14ac:dyDescent="0.3">
      <c r="A19" s="61">
        <v>1035</v>
      </c>
      <c r="C19" s="69" t="s">
        <v>31</v>
      </c>
      <c r="D19" s="70" t="str">
        <f t="array" ref="D19">IFERROR((SUM(IF($A19=[1]!Tabla_Consulta_desde_saif[ifi],IF($Q$1=[1]!Tabla_Consulta_desde_saif[con_cod],IF('Reporte TC'!$A$7=[1]!Tabla_Consulta_desde_saif[tra_cod],[1]!Tabla_Consulta_desde_saif[Columna2]))))/SUM(IF($A19=[1]!Tabla_Consulta_desde_saif[ifi],IF($Q$1=[1]!Tabla_Consulta_desde_saif[con_cod],IF('Reporte TC'!$A$7=[1]!Tabla_Consulta_desde_saif[tra_cod],[1]!Tabla_Consulta_desde_saif[Columna1]))))),"")</f>
        <v/>
      </c>
      <c r="E19" s="71" t="str">
        <f t="array" ref="E19">IFERROR((SUM(IF($A19=[1]!Tabla_Consulta_desde_saif[ifi],IF($Q$1=[1]!Tabla_Consulta_desde_saif[con_cod],IF('Reporte TC'!$A$8=[1]!Tabla_Consulta_desde_saif[tra_cod],[1]!Tabla_Consulta_desde_saif[Columna2]))))/SUM(IF($A19=[1]!Tabla_Consulta_desde_saif[ifi],IF($Q$1=[1]!Tabla_Consulta_desde_saif[con_cod],IF('Reporte TC'!$A$8=[1]!Tabla_Consulta_desde_saif[tra_cod],[1]!Tabla_Consulta_desde_saif[Columna1]))))),"")</f>
        <v/>
      </c>
      <c r="F19" s="63" t="str">
        <f t="array" ref="F19">IFERROR((SUM(IF($A19=[1]!Tabla_Consulta_desde_saif[ifi],IF($Q$2=[1]!Tabla_Consulta_desde_saif[con_cod],IF('Reporte TC'!$A$7=[1]!Tabla_Consulta_desde_saif[tra_cod],[1]!Tabla_Consulta_desde_saif[Columna2]))))/SUM(IF($A19=[1]!Tabla_Consulta_desde_saif[ifi],IF($Q$2=[1]!Tabla_Consulta_desde_saif[con_cod],IF('Reporte TC'!$A$7=[1]!Tabla_Consulta_desde_saif[tra_cod],[1]!Tabla_Consulta_desde_saif[Columna1]))))),"")</f>
        <v/>
      </c>
      <c r="G19" s="71" t="str">
        <f t="array" ref="G19">IFERROR((SUM(IF($A19=[1]!Tabla_Consulta_desde_saif[ifi],IF($Q$2=[1]!Tabla_Consulta_desde_saif[con_cod],IF('Reporte TC'!$A$8=[1]!Tabla_Consulta_desde_saif[tra_cod],[1]!Tabla_Consulta_desde_saif[Columna2]))))/SUM(IF($A19=[1]!Tabla_Consulta_desde_saif[ifi],IF($Q$2=[1]!Tabla_Consulta_desde_saif[con_cod],IF('Reporte TC'!$A$8=[1]!Tabla_Consulta_desde_saif[tra_cod],[1]!Tabla_Consulta_desde_saif[Columna1]))))),"")</f>
        <v/>
      </c>
      <c r="H19" s="63" t="str">
        <f t="array" ref="H19">IFERROR((SUM(IF($A19=[1]!Tabla_Consulta_desde_saif[ifi],IF($Q$3=[1]!Tabla_Consulta_desde_saif[con_cod],IF('Reporte TC'!$A$7=[1]!Tabla_Consulta_desde_saif[tra_cod],[1]!Tabla_Consulta_desde_saif[Columna2]))))/SUM(IF($A19=[1]!Tabla_Consulta_desde_saif[ifi],IF($Q$3=[1]!Tabla_Consulta_desde_saif[con_cod],IF('Reporte TC'!$A$7=[1]!Tabla_Consulta_desde_saif[tra_cod],[1]!Tabla_Consulta_desde_saif[Columna1]))))),"")</f>
        <v/>
      </c>
      <c r="I19" s="65" t="str">
        <f t="array" ref="I19">IFERROR((SUM(IF($A19=[1]!Tabla_Consulta_desde_saif[ifi],IF($Q$3=[1]!Tabla_Consulta_desde_saif[con_cod],IF('Reporte TC'!$A$8=[1]!Tabla_Consulta_desde_saif[tra_cod],[1]!Tabla_Consulta_desde_saif[Columna2]))))/SUM(IF($A19=[1]!Tabla_Consulta_desde_saif[ifi],IF($Q$3=[1]!Tabla_Consulta_desde_saif[con_cod],IF('Reporte TC'!$A$8=[1]!Tabla_Consulta_desde_saif[tra_cod],[1]!Tabla_Consulta_desde_saif[Columna1]))))),"")</f>
        <v/>
      </c>
      <c r="J19" s="72" t="str">
        <f t="array" ref="J19">IFERROR((SUM(IF($A19=[1]!Tabla_Consulta_desde_saif[ifi],IF([1]!Tabla_Consulta_desde_saif[con_cod]=TRANSPOSE($Q$1:$Q$6),IF('Reporte TC'!$A$7=[1]!Tabla_Consulta_desde_saif[tra_cod],[1]!Tabla_Consulta_desde_saif[Columna2]))))/SUM(IF($A19=[1]!Tabla_Consulta_desde_saif[ifi],IF([1]!Tabla_Consulta_desde_saif[con_cod]=TRANSPOSE($Q$1:$Q$6),IF('Reporte TC'!$A$7=[1]!Tabla_Consulta_desde_saif[tra_cod],[1]!Tabla_Consulta_desde_saif[Columna1]))))),"")</f>
        <v/>
      </c>
      <c r="K19" s="73" t="str">
        <f t="array" ref="K19">IFERROR((SUM(IF($A19=[1]!Tabla_Consulta_desde_saif[ifi],IF([1]!Tabla_Consulta_desde_saif[con_cod]=TRANSPOSE($Q$1:$Q$6),IF('Reporte TC'!$A$8=[1]!Tabla_Consulta_desde_saif[tra_cod],[1]!Tabla_Consulta_desde_saif[Columna2]))))/SUM(IF($A19=[1]!Tabla_Consulta_desde_saif[ifi],IF([1]!Tabla_Consulta_desde_saif[con_cod]=TRANSPOSE($Q$1:$Q$6),IF('Reporte TC'!$A$8=[1]!Tabla_Consulta_desde_saif[tra_cod],[1]!Tabla_Consulta_desde_saif[Columna1]))))),"")</f>
        <v/>
      </c>
      <c r="L19" s="66"/>
      <c r="M19" s="67">
        <f t="shared" si="3"/>
        <v>0</v>
      </c>
      <c r="N19" s="67">
        <f t="shared" si="1"/>
        <v>0</v>
      </c>
      <c r="AH19" s="55"/>
      <c r="AI19" s="56"/>
      <c r="AJ19" s="56"/>
      <c r="AK19" s="56"/>
      <c r="AL19" s="56"/>
      <c r="AM19" s="56"/>
      <c r="AN19" s="56"/>
      <c r="AO19" s="56"/>
      <c r="AP19" s="56"/>
    </row>
    <row r="20" spans="1:42" s="21" customFormat="1" ht="32.25" customHeight="1" thickBot="1" x14ac:dyDescent="0.3">
      <c r="A20" s="74" t="s">
        <v>32</v>
      </c>
      <c r="C20" s="38" t="s">
        <v>32</v>
      </c>
      <c r="D20" s="39">
        <f t="array" ref="D20">IFERROR((SUM(IF($A20=[1]!Tabla_Consulta_desde_saif[tipoentidad],IF('Reporte TC'!$A$7=[1]!Tabla_Consulta_desde_saif[tra_cod],IF($Q$1=[1]!Tabla_Consulta_desde_saif[con_cod],[1]!Tabla_Consulta_desde_saif[Columna2]))))/SUM(IF('Reporte TC'!$A20=[1]!Tabla_Consulta_desde_saif[tipoentidad],IF('Reporte TC'!$A$7=[1]!Tabla_Consulta_desde_saif[tra_cod],IF($Q$1=[1]!Tabla_Consulta_desde_saif[con_cod],[1]!Tabla_Consulta_desde_saif[Columna1]))))),"")</f>
        <v>6.85</v>
      </c>
      <c r="E20" s="40">
        <f t="array" ref="E20">IFERROR((SUM(IF($A20=[1]!Tabla_Consulta_desde_saif[tipoentidad],IF('Reporte TC'!$A$8=[1]!Tabla_Consulta_desde_saif[tra_cod],IF($Q$1=[1]!Tabla_Consulta_desde_saif[con_cod],[1]!Tabla_Consulta_desde_saif[Columna2]))))/SUM(IF('Reporte TC'!$A20=[1]!Tabla_Consulta_desde_saif[tipoentidad],IF('Reporte TC'!$A$8=[1]!Tabla_Consulta_desde_saif[tra_cod],IF($Q$1=[1]!Tabla_Consulta_desde_saif[con_cod],[1]!Tabla_Consulta_desde_saif[Columna1]))))),"")</f>
        <v>6.97</v>
      </c>
      <c r="F20" s="40">
        <f t="array" ref="F20">IFERROR((SUM(IF($A20=[1]!Tabla_Consulta_desde_saif[tipoentidad],IF('Reporte TC'!$A$7=[1]!Tabla_Consulta_desde_saif[tra_cod],IF($Q$2=[1]!Tabla_Consulta_desde_saif[con_cod],[1]!Tabla_Consulta_desde_saif[Columna2]))))/SUM(IF('Reporte TC'!$A20=[1]!Tabla_Consulta_desde_saif[tipoentidad],IF('Reporte TC'!$A$7=[1]!Tabla_Consulta_desde_saif[tra_cod],IF($Q$2=[1]!Tabla_Consulta_desde_saif[con_cod],[1]!Tabla_Consulta_desde_saif[Columna1]))))),"")</f>
        <v>6.9469752939269389</v>
      </c>
      <c r="G20" s="40">
        <f t="array" ref="G20">IFERROR((SUM(IF($A20=[1]!Tabla_Consulta_desde_saif[tipoentidad],IF('Reporte TC'!$A$8=[1]!Tabla_Consulta_desde_saif[tra_cod],IF($Q$2=[1]!Tabla_Consulta_desde_saif[con_cod],[1]!Tabla_Consulta_desde_saif[Columna2]))))/SUM(IF('Reporte TC'!$A20=[1]!Tabla_Consulta_desde_saif[tipoentidad],IF('Reporte TC'!$A$8=[1]!Tabla_Consulta_desde_saif[tra_cod],IF($Q$2=[1]!Tabla_Consulta_desde_saif[con_cod],[1]!Tabla_Consulta_desde_saif[Columna1]))))),"")</f>
        <v>6.8599999999999994</v>
      </c>
      <c r="H20" s="40" t="str">
        <f t="array" ref="H20">IFERROR((SUM(IF($A20=[1]!Tabla_Consulta_desde_saif[tipoentidad],IF('Reporte TC'!$A$7=[1]!Tabla_Consulta_desde_saif[tra_cod],IF($Q$3=[1]!Tabla_Consulta_desde_saif[con_cod],[1]!Tabla_Consulta_desde_saif[Columna2]))))/SUM(IF('Reporte TC'!$A20=[1]!Tabla_Consulta_desde_saif[tipoentidad],IF('Reporte TC'!$A$7=[1]!Tabla_Consulta_desde_saif[tra_cod],IF($Q$3=[1]!Tabla_Consulta_desde_saif[con_cod],[1]!Tabla_Consulta_desde_saif[Columna1]))))),"")</f>
        <v/>
      </c>
      <c r="I20" s="41" t="str">
        <f t="array" ref="I20">IFERROR((SUM(IF($A20=[1]!Tabla_Consulta_desde_saif[tipoentidad],IF('Reporte TC'!$A$8=[1]!Tabla_Consulta_desde_saif[tra_cod],IF($Q$3=[1]!Tabla_Consulta_desde_saif[con_cod],[1]!Tabla_Consulta_desde_saif[Columna2]))))/SUM(IF('Reporte TC'!$A20=[1]!Tabla_Consulta_desde_saif[tipoentidad],IF('Reporte TC'!$A$8=[1]!Tabla_Consulta_desde_saif[tra_cod],IF($Q$3=[1]!Tabla_Consulta_desde_saif[con_cod],[1]!Tabla_Consulta_desde_saif[Columna1]))))),"")</f>
        <v/>
      </c>
      <c r="J20" s="42">
        <f t="array" ref="J20">IFERROR((SUM(IF($A20=[1]!Tabla_Consulta_desde_saif[tipoentidad],IF('Reporte TC'!$A$7=[1]!Tabla_Consulta_desde_saif[tra_cod],IF([1]!Tabla_Consulta_desde_saif[con_cod]=TRANSPOSE($Q$1:$Q$6),[1]!Tabla_Consulta_desde_saif[Columna2]))))/SUM(IF('Reporte TC'!$A20=[1]!Tabla_Consulta_desde_saif[tipoentidad],IF('Reporte TC'!$A$7=[1]!Tabla_Consulta_desde_saif[tra_cod],IF([1]!Tabla_Consulta_desde_saif[con_cod]=TRANSPOSE($Q$1:$Q$6),[1]!Tabla_Consulta_desde_saif[Columna1]))))),"")</f>
        <v>6.9348797672462146</v>
      </c>
      <c r="K20" s="41">
        <f t="array" ref="K20">IFERROR((SUM(IF($A20=[1]!Tabla_Consulta_desde_saif[tipoentidad],IF('Reporte TC'!$A$8=[1]!Tabla_Consulta_desde_saif[tra_cod],IF([1]!Tabla_Consulta_desde_saif[con_cod]=TRANSPOSE($Q$1:$Q$6),[1]!Tabla_Consulta_desde_saif[Columna2]))))/SUM(IF('Reporte TC'!$A20=[1]!Tabla_Consulta_desde_saif[tipoentidad],IF('Reporte TC'!$A$8=[1]!Tabla_Consulta_desde_saif[tra_cod],IF([1]!Tabla_Consulta_desde_saif[con_cod]=TRANSPOSE($Q$1:$Q$6),[1]!Tabla_Consulta_desde_saif[Columna1]))))),"")</f>
        <v>6.9697248434524468</v>
      </c>
      <c r="L20" s="43"/>
      <c r="M20" s="44">
        <f t="shared" si="3"/>
        <v>6.97</v>
      </c>
      <c r="N20" s="44">
        <f t="shared" si="1"/>
        <v>6.85</v>
      </c>
      <c r="P20" s="45"/>
      <c r="AH20" s="46"/>
      <c r="AI20" s="47"/>
      <c r="AJ20" s="47"/>
      <c r="AK20" s="47"/>
      <c r="AL20" s="47"/>
      <c r="AM20" s="47"/>
      <c r="AN20" s="47"/>
      <c r="AO20" s="47"/>
      <c r="AP20" s="47"/>
    </row>
    <row r="21" spans="1:42" s="2" customFormat="1" ht="12" customHeight="1" x14ac:dyDescent="0.25">
      <c r="A21" s="75">
        <v>75001</v>
      </c>
      <c r="C21" s="49" t="s">
        <v>33</v>
      </c>
      <c r="D21" s="50">
        <f t="array" ref="D21">IFERROR((SUM(IF($A21=[1]!Tabla_Consulta_desde_saif[ifi],IF($Q$1=[1]!Tabla_Consulta_desde_saif[con_cod],IF('Reporte TC'!$A$7=[1]!Tabla_Consulta_desde_saif[tra_cod],[1]!Tabla_Consulta_desde_saif[Columna2]))))/SUM(IF($A21=[1]!Tabla_Consulta_desde_saif[ifi],IF($Q$1=[1]!Tabla_Consulta_desde_saif[con_cod],IF('Reporte TC'!$A$7=[1]!Tabla_Consulta_desde_saif[tra_cod],[1]!Tabla_Consulta_desde_saif[Columna1]))))),"")</f>
        <v>6.85</v>
      </c>
      <c r="E21" s="51">
        <f t="array" ref="E21">IFERROR((SUM(IF($A21=[1]!Tabla_Consulta_desde_saif[ifi],IF($Q$1=[1]!Tabla_Consulta_desde_saif[con_cod],IF('Reporte TC'!$A$8=[1]!Tabla_Consulta_desde_saif[tra_cod],[1]!Tabla_Consulta_desde_saif[Columna2]))))/SUM(IF($A21=[1]!Tabla_Consulta_desde_saif[ifi],IF($Q$1=[1]!Tabla_Consulta_desde_saif[con_cod],IF('Reporte TC'!$A$8=[1]!Tabla_Consulta_desde_saif[tra_cod],[1]!Tabla_Consulta_desde_saif[Columna1]))))),"")</f>
        <v>6.97</v>
      </c>
      <c r="F21" s="51">
        <f t="array" ref="F21">IFERROR((SUM(IF($A21=[1]!Tabla_Consulta_desde_saif[ifi],IF($Q$2=[1]!Tabla_Consulta_desde_saif[con_cod],IF('Reporte TC'!$A$7=[1]!Tabla_Consulta_desde_saif[tra_cod],[1]!Tabla_Consulta_desde_saif[Columna2]))))/SUM(IF($A21=[1]!Tabla_Consulta_desde_saif[ifi],IF($Q$2=[1]!Tabla_Consulta_desde_saif[con_cod],IF('Reporte TC'!$A$7=[1]!Tabla_Consulta_desde_saif[tra_cod],[1]!Tabla_Consulta_desde_saif[Columna1]))))),"")</f>
        <v>6.9466944478537762</v>
      </c>
      <c r="G21" s="51">
        <f t="array" ref="G21">IFERROR((SUM(IF($A21=[1]!Tabla_Consulta_desde_saif[ifi],IF($Q$2=[1]!Tabla_Consulta_desde_saif[con_cod],IF('Reporte TC'!$A$8=[1]!Tabla_Consulta_desde_saif[tra_cod],[1]!Tabla_Consulta_desde_saif[Columna2]))))/SUM(IF($A21=[1]!Tabla_Consulta_desde_saif[ifi],IF($Q$2=[1]!Tabla_Consulta_desde_saif[con_cod],IF('Reporte TC'!$A$8=[1]!Tabla_Consulta_desde_saif[tra_cod],[1]!Tabla_Consulta_desde_saif[Columna1]))))),"")</f>
        <v>6.8599999999999994</v>
      </c>
      <c r="H21" s="51" t="str">
        <f t="array" ref="H21">IFERROR((SUM(IF($A21=[1]!Tabla_Consulta_desde_saif[ifi],IF($Q$3=[1]!Tabla_Consulta_desde_saif[con_cod],IF('Reporte TC'!$A$7=[1]!Tabla_Consulta_desde_saif[tra_cod],[1]!Tabla_Consulta_desde_saif[Columna2]))))/SUM(IF($A21=[1]!Tabla_Consulta_desde_saif[ifi],IF($Q$3=[1]!Tabla_Consulta_desde_saif[con_cod],IF('Reporte TC'!$A$7=[1]!Tabla_Consulta_desde_saif[tra_cod],[1]!Tabla_Consulta_desde_saif[Columna1]))))),"")</f>
        <v/>
      </c>
      <c r="I21" s="52" t="str">
        <f t="array" ref="I21">IFERROR((SUM(IF($A21=[1]!Tabla_Consulta_desde_saif[ifi],IF($Q$3=[1]!Tabla_Consulta_desde_saif[con_cod],IF('Reporte TC'!$A$8=[1]!Tabla_Consulta_desde_saif[tra_cod],[1]!Tabla_Consulta_desde_saif[Columna2]))))/SUM(IF($A21=[1]!Tabla_Consulta_desde_saif[ifi],IF($Q$3=[1]!Tabla_Consulta_desde_saif[con_cod],IF('Reporte TC'!$A$8=[1]!Tabla_Consulta_desde_saif[tra_cod],[1]!Tabla_Consulta_desde_saif[Columna1]))))),"")</f>
        <v/>
      </c>
      <c r="J21" s="53">
        <f t="array" ref="J21">IFERROR((SUM(IF($A21=[1]!Tabla_Consulta_desde_saif[ifi],IF([1]!Tabla_Consulta_desde_saif[con_cod]=TRANSPOSE($Q$1:$Q$6),IF('Reporte TC'!$A$7=[1]!Tabla_Consulta_desde_saif[tra_cod],[1]!Tabla_Consulta_desde_saif[Columna2]))))/SUM(IF($A21=[1]!Tabla_Consulta_desde_saif[ifi],IF([1]!Tabla_Consulta_desde_saif[con_cod]=TRANSPOSE($Q$1:$Q$6),IF('Reporte TC'!$A$7=[1]!Tabla_Consulta_desde_saif[tra_cod],[1]!Tabla_Consulta_desde_saif[Columna1]))))),"")</f>
        <v>6.9439694461378831</v>
      </c>
      <c r="K21" s="52">
        <f t="array" ref="K21">IFERROR((SUM(IF($A21=[1]!Tabla_Consulta_desde_saif[ifi],IF([1]!Tabla_Consulta_desde_saif[con_cod]=TRANSPOSE($Q$1:$Q$6),IF('Reporte TC'!$A$8=[1]!Tabla_Consulta_desde_saif[tra_cod],[1]!Tabla_Consulta_desde_saif[Columna2]))))/SUM(IF($A21=[1]!Tabla_Consulta_desde_saif[ifi],IF([1]!Tabla_Consulta_desde_saif[con_cod]=TRANSPOSE($Q$1:$Q$6),IF('Reporte TC'!$A$8=[1]!Tabla_Consulta_desde_saif[tra_cod],[1]!Tabla_Consulta_desde_saif[Columna1]))))),"")</f>
        <v>6.9696625828251273</v>
      </c>
      <c r="L21" s="43"/>
      <c r="M21" s="44">
        <f t="shared" si="3"/>
        <v>6.97</v>
      </c>
      <c r="N21" s="44">
        <f t="shared" si="1"/>
        <v>6.85</v>
      </c>
      <c r="P21" s="54"/>
      <c r="AH21" s="55"/>
      <c r="AI21" s="56"/>
      <c r="AJ21" s="56"/>
      <c r="AK21" s="56"/>
      <c r="AL21" s="56"/>
      <c r="AM21" s="56"/>
      <c r="AN21" s="56"/>
      <c r="AO21" s="56"/>
      <c r="AP21" s="56"/>
    </row>
    <row r="22" spans="1:42" s="2" customFormat="1" ht="12" customHeight="1" x14ac:dyDescent="0.25">
      <c r="A22" s="75">
        <v>75003</v>
      </c>
      <c r="C22" s="57" t="s">
        <v>34</v>
      </c>
      <c r="D22" s="50">
        <f t="array" ref="D22">IFERROR((SUM(IF($A22=[1]!Tabla_Consulta_desde_saif[ifi],IF($Q$1=[1]!Tabla_Consulta_desde_saif[con_cod],IF('Reporte TC'!$A$7=[1]!Tabla_Consulta_desde_saif[tra_cod],[1]!Tabla_Consulta_desde_saif[Columna2]))))/SUM(IF($A22=[1]!Tabla_Consulta_desde_saif[ifi],IF($Q$1=[1]!Tabla_Consulta_desde_saif[con_cod],IF('Reporte TC'!$A$7=[1]!Tabla_Consulta_desde_saif[tra_cod],[1]!Tabla_Consulta_desde_saif[Columna1]))))),"")</f>
        <v>6.85</v>
      </c>
      <c r="E22" s="51">
        <f t="array" ref="E22">IFERROR((SUM(IF($A22=[1]!Tabla_Consulta_desde_saif[ifi],IF($Q$1=[1]!Tabla_Consulta_desde_saif[con_cod],IF('Reporte TC'!$A$8=[1]!Tabla_Consulta_desde_saif[tra_cod],[1]!Tabla_Consulta_desde_saif[Columna2]))))/SUM(IF($A22=[1]!Tabla_Consulta_desde_saif[ifi],IF($Q$1=[1]!Tabla_Consulta_desde_saif[con_cod],IF('Reporte TC'!$A$8=[1]!Tabla_Consulta_desde_saif[tra_cod],[1]!Tabla_Consulta_desde_saif[Columna1]))))),"")</f>
        <v>6.97</v>
      </c>
      <c r="F22" s="51" t="str">
        <f t="array" ref="F22">IFERROR((SUM(IF($A22=[1]!Tabla_Consulta_desde_saif[ifi],IF($Q$2=[1]!Tabla_Consulta_desde_saif[con_cod],IF('Reporte TC'!$A$7=[1]!Tabla_Consulta_desde_saif[tra_cod],[1]!Tabla_Consulta_desde_saif[Columna2]))))/SUM(IF($A22=[1]!Tabla_Consulta_desde_saif[ifi],IF($Q$2=[1]!Tabla_Consulta_desde_saif[con_cod],IF('Reporte TC'!$A$7=[1]!Tabla_Consulta_desde_saif[tra_cod],[1]!Tabla_Consulta_desde_saif[Columna1]))))),"")</f>
        <v/>
      </c>
      <c r="G22" s="51" t="str">
        <f t="array" ref="G22">IFERROR((SUM(IF($A22=[1]!Tabla_Consulta_desde_saif[ifi],IF($Q$2=[1]!Tabla_Consulta_desde_saif[con_cod],IF('Reporte TC'!$A$8=[1]!Tabla_Consulta_desde_saif[tra_cod],[1]!Tabla_Consulta_desde_saif[Columna2]))))/SUM(IF($A22=[1]!Tabla_Consulta_desde_saif[ifi],IF($Q$2=[1]!Tabla_Consulta_desde_saif[con_cod],IF('Reporte TC'!$A$8=[1]!Tabla_Consulta_desde_saif[tra_cod],[1]!Tabla_Consulta_desde_saif[Columna1]))))),"")</f>
        <v/>
      </c>
      <c r="H22" s="51" t="str">
        <f t="array" ref="H22">IFERROR((SUM(IF($A22=[1]!Tabla_Consulta_desde_saif[ifi],IF($Q$3=[1]!Tabla_Consulta_desde_saif[con_cod],IF('Reporte TC'!$A$7=[1]!Tabla_Consulta_desde_saif[tra_cod],[1]!Tabla_Consulta_desde_saif[Columna2]))))/SUM(IF($A22=[1]!Tabla_Consulta_desde_saif[ifi],IF($Q$3=[1]!Tabla_Consulta_desde_saif[con_cod],IF('Reporte TC'!$A$7=[1]!Tabla_Consulta_desde_saif[tra_cod],[1]!Tabla_Consulta_desde_saif[Columna1]))))),"")</f>
        <v/>
      </c>
      <c r="I22" s="52" t="str">
        <f t="array" ref="I22">IFERROR((SUM(IF($A22=[1]!Tabla_Consulta_desde_saif[ifi],IF($Q$3=[1]!Tabla_Consulta_desde_saif[con_cod],IF('Reporte TC'!$A$8=[1]!Tabla_Consulta_desde_saif[tra_cod],[1]!Tabla_Consulta_desde_saif[Columna2]))))/SUM(IF($A22=[1]!Tabla_Consulta_desde_saif[ifi],IF($Q$3=[1]!Tabla_Consulta_desde_saif[con_cod],IF('Reporte TC'!$A$8=[1]!Tabla_Consulta_desde_saif[tra_cod],[1]!Tabla_Consulta_desde_saif[Columna1]))))),"")</f>
        <v/>
      </c>
      <c r="J22" s="53">
        <f t="array" ref="J22">IFERROR((SUM(IF($A22=[1]!Tabla_Consulta_desde_saif[ifi],IF([1]!Tabla_Consulta_desde_saif[con_cod]=TRANSPOSE($Q$1:$Q$6),IF('Reporte TC'!$A$7=[1]!Tabla_Consulta_desde_saif[tra_cod],[1]!Tabla_Consulta_desde_saif[Columna2]))))/SUM(IF($A22=[1]!Tabla_Consulta_desde_saif[ifi],IF([1]!Tabla_Consulta_desde_saif[con_cod]=TRANSPOSE($Q$1:$Q$6),IF('Reporte TC'!$A$7=[1]!Tabla_Consulta_desde_saif[tra_cod],[1]!Tabla_Consulta_desde_saif[Columna1]))))),"")</f>
        <v>6.85</v>
      </c>
      <c r="K22" s="52">
        <f t="array" ref="K22">IFERROR((SUM(IF($A22=[1]!Tabla_Consulta_desde_saif[ifi],IF([1]!Tabla_Consulta_desde_saif[con_cod]=TRANSPOSE($Q$1:$Q$6),IF('Reporte TC'!$A$8=[1]!Tabla_Consulta_desde_saif[tra_cod],[1]!Tabla_Consulta_desde_saif[Columna2]))))/SUM(IF($A22=[1]!Tabla_Consulta_desde_saif[ifi],IF([1]!Tabla_Consulta_desde_saif[con_cod]=TRANSPOSE($Q$1:$Q$6),IF('Reporte TC'!$A$8=[1]!Tabla_Consulta_desde_saif[tra_cod],[1]!Tabla_Consulta_desde_saif[Columna1]))))),"")</f>
        <v>6.97</v>
      </c>
      <c r="L22" s="43"/>
      <c r="M22" s="44">
        <f t="shared" si="3"/>
        <v>6.97</v>
      </c>
      <c r="N22" s="44">
        <f t="shared" si="1"/>
        <v>6.85</v>
      </c>
      <c r="P22" s="54"/>
      <c r="AH22" s="55"/>
      <c r="AI22" s="56"/>
      <c r="AJ22" s="56"/>
      <c r="AK22" s="56"/>
      <c r="AL22" s="56"/>
      <c r="AM22" s="56"/>
      <c r="AN22" s="56"/>
      <c r="AO22" s="56"/>
      <c r="AP22" s="56"/>
    </row>
    <row r="23" spans="1:42" s="54" customFormat="1" ht="12" customHeight="1" thickBot="1" x14ac:dyDescent="0.3">
      <c r="A23" s="76">
        <v>75004</v>
      </c>
      <c r="C23" s="57" t="s">
        <v>35</v>
      </c>
      <c r="D23" s="62">
        <f t="array" ref="D23">IFERROR((SUM(IF($A23=[1]!Tabla_Consulta_desde_saif[ifi],IF($Q$1=[1]!Tabla_Consulta_desde_saif[con_cod],IF('Reporte TC'!$A$7=[1]!Tabla_Consulta_desde_saif[tra_cod],[1]!Tabla_Consulta_desde_saif[Columna2]))))/SUM(IF($A23=[1]!Tabla_Consulta_desde_saif[ifi],IF($Q$1=[1]!Tabla_Consulta_desde_saif[con_cod],IF('Reporte TC'!$A$7=[1]!Tabla_Consulta_desde_saif[tra_cod],[1]!Tabla_Consulta_desde_saif[Columna1]))))),"")</f>
        <v>6.85</v>
      </c>
      <c r="E23" s="63" t="str">
        <f t="array" ref="E23">IFERROR((SUM(IF($A23=[1]!Tabla_Consulta_desde_saif[ifi],IF($Q$1=[1]!Tabla_Consulta_desde_saif[con_cod],IF('Reporte TC'!$A$8=[1]!Tabla_Consulta_desde_saif[tra_cod],[1]!Tabla_Consulta_desde_saif[Columna2]))))/SUM(IF($A23=[1]!Tabla_Consulta_desde_saif[ifi],IF($Q$1=[1]!Tabla_Consulta_desde_saif[con_cod],IF('Reporte TC'!$A$8=[1]!Tabla_Consulta_desde_saif[tra_cod],[1]!Tabla_Consulta_desde_saif[Columna1]))))),"")</f>
        <v/>
      </c>
      <c r="F23" s="63">
        <f t="array" ref="F23">IFERROR((SUM(IF($A23=[1]!Tabla_Consulta_desde_saif[ifi],IF($Q$2=[1]!Tabla_Consulta_desde_saif[con_cod],IF('Reporte TC'!$A$7=[1]!Tabla_Consulta_desde_saif[tra_cod],[1]!Tabla_Consulta_desde_saif[Columna2]))))/SUM(IF($A23=[1]!Tabla_Consulta_desde_saif[ifi],IF($Q$2=[1]!Tabla_Consulta_desde_saif[con_cod],IF('Reporte TC'!$A$7=[1]!Tabla_Consulta_desde_saif[tra_cod],[1]!Tabla_Consulta_desde_saif[Columna1]))))),"")</f>
        <v>6.96</v>
      </c>
      <c r="G23" s="63" t="str">
        <f t="array" ref="G23">IFERROR((SUM(IF($A23=[1]!Tabla_Consulta_desde_saif[ifi],IF($Q$2=[1]!Tabla_Consulta_desde_saif[con_cod],IF('Reporte TC'!$A$8=[1]!Tabla_Consulta_desde_saif[tra_cod],[1]!Tabla_Consulta_desde_saif[Columna2]))))/SUM(IF($A23=[1]!Tabla_Consulta_desde_saif[ifi],IF($Q$2=[1]!Tabla_Consulta_desde_saif[con_cod],IF('Reporte TC'!$A$8=[1]!Tabla_Consulta_desde_saif[tra_cod],[1]!Tabla_Consulta_desde_saif[Columna1]))))),"")</f>
        <v/>
      </c>
      <c r="H23" s="63" t="str">
        <f t="array" ref="H23">IFERROR((SUM(IF($A23=[1]!Tabla_Consulta_desde_saif[ifi],IF($Q$3=[1]!Tabla_Consulta_desde_saif[con_cod],IF('Reporte TC'!$A$7=[1]!Tabla_Consulta_desde_saif[tra_cod],[1]!Tabla_Consulta_desde_saif[Columna2]))))/SUM(IF($A23=[1]!Tabla_Consulta_desde_saif[ifi],IF($Q$3=[1]!Tabla_Consulta_desde_saif[con_cod],IF('Reporte TC'!$A$7=[1]!Tabla_Consulta_desde_saif[tra_cod],[1]!Tabla_Consulta_desde_saif[Columna1]))))),"")</f>
        <v/>
      </c>
      <c r="I23" s="65" t="str">
        <f t="array" ref="I23">IFERROR((SUM(IF($A23=[1]!Tabla_Consulta_desde_saif[ifi],IF($Q$3=[1]!Tabla_Consulta_desde_saif[con_cod],IF('Reporte TC'!$A$8=[1]!Tabla_Consulta_desde_saif[tra_cod],[1]!Tabla_Consulta_desde_saif[Columna2]))))/SUM(IF($A23=[1]!Tabla_Consulta_desde_saif[ifi],IF($Q$3=[1]!Tabla_Consulta_desde_saif[con_cod],IF('Reporte TC'!$A$8=[1]!Tabla_Consulta_desde_saif[tra_cod],[1]!Tabla_Consulta_desde_saif[Columna1]))))),"")</f>
        <v/>
      </c>
      <c r="J23" s="64">
        <f t="array" ref="J23">IFERROR((SUM(IF($A23=[1]!Tabla_Consulta_desde_saif[ifi],IF([1]!Tabla_Consulta_desde_saif[con_cod]=TRANSPOSE($Q$1:$Q$6),IF('Reporte TC'!$A$7=[1]!Tabla_Consulta_desde_saif[tra_cod],[1]!Tabla_Consulta_desde_saif[Columna2]))))/SUM(IF($A23=[1]!Tabla_Consulta_desde_saif[ifi],IF([1]!Tabla_Consulta_desde_saif[con_cod]=TRANSPOSE($Q$1:$Q$6),IF('Reporte TC'!$A$7=[1]!Tabla_Consulta_desde_saif[tra_cod],[1]!Tabla_Consulta_desde_saif[Columna1]))))),"")</f>
        <v>6.9508849850845209</v>
      </c>
      <c r="K23" s="65" t="str">
        <f t="array" ref="K23">IFERROR((SUM(IF($A23=[1]!Tabla_Consulta_desde_saif[ifi],IF([1]!Tabla_Consulta_desde_saif[con_cod]=TRANSPOSE($Q$1:$Q$6),IF('Reporte TC'!$A$8=[1]!Tabla_Consulta_desde_saif[tra_cod],[1]!Tabla_Consulta_desde_saif[Columna2]))))/SUM(IF($A23=[1]!Tabla_Consulta_desde_saif[ifi],IF([1]!Tabla_Consulta_desde_saif[con_cod]=TRANSPOSE($Q$1:$Q$6),IF('Reporte TC'!$A$8=[1]!Tabla_Consulta_desde_saif[tra_cod],[1]!Tabla_Consulta_desde_saif[Columna1]))))),"")</f>
        <v/>
      </c>
      <c r="L23" s="66"/>
      <c r="M23" s="67">
        <f t="shared" si="3"/>
        <v>6.96</v>
      </c>
      <c r="N23" s="67">
        <f t="shared" si="1"/>
        <v>6.85</v>
      </c>
      <c r="AH23" s="55"/>
      <c r="AI23" s="56"/>
      <c r="AJ23" s="56"/>
      <c r="AK23" s="56"/>
      <c r="AL23" s="56"/>
      <c r="AM23" s="56"/>
      <c r="AN23" s="56"/>
      <c r="AO23" s="56"/>
      <c r="AP23" s="56"/>
    </row>
    <row r="24" spans="1:42" s="21" customFormat="1" ht="14.25" customHeight="1" thickBot="1" x14ac:dyDescent="0.3">
      <c r="A24" s="37" t="s">
        <v>36</v>
      </c>
      <c r="C24" s="38" t="s">
        <v>36</v>
      </c>
      <c r="D24" s="39">
        <f t="array" ref="D24">IFERROR((SUM(IF($A24=[1]!Tabla_Consulta_desde_saif[tipoentidad],IF('Reporte TC'!$A$7=[1]!Tabla_Consulta_desde_saif[tra_cod],IF($Q$1=[1]!Tabla_Consulta_desde_saif[con_cod],[1]!Tabla_Consulta_desde_saif[Columna2]))))/SUM(IF('Reporte TC'!$A24=[1]!Tabla_Consulta_desde_saif[tipoentidad],IF('Reporte TC'!$A$7=[1]!Tabla_Consulta_desde_saif[tra_cod],IF($Q$1=[1]!Tabla_Consulta_desde_saif[con_cod],[1]!Tabla_Consulta_desde_saif[Columna1]))))),"")</f>
        <v>6.8580511925574559</v>
      </c>
      <c r="E24" s="40">
        <f t="array" ref="E24">IFERROR((SUM(IF($A24=[1]!Tabla_Consulta_desde_saif[tipoentidad],IF('Reporte TC'!$A$8=[1]!Tabla_Consulta_desde_saif[tra_cod],IF($Q$1=[1]!Tabla_Consulta_desde_saif[con_cod],[1]!Tabla_Consulta_desde_saif[Columna2]))))/SUM(IF('Reporte TC'!$A24=[1]!Tabla_Consulta_desde_saif[tipoentidad],IF('Reporte TC'!$A$8=[1]!Tabla_Consulta_desde_saif[tra_cod],IF($Q$1=[1]!Tabla_Consulta_desde_saif[con_cod],[1]!Tabla_Consulta_desde_saif[Columna1]))))),"")</f>
        <v>6.9699999208143719</v>
      </c>
      <c r="F24" s="40">
        <f t="array" ref="F24">IFERROR((SUM(IF($A24=[1]!Tabla_Consulta_desde_saif[tipoentidad],IF('Reporte TC'!$A$7=[1]!Tabla_Consulta_desde_saif[tra_cod],IF($Q$2=[1]!Tabla_Consulta_desde_saif[con_cod],[1]!Tabla_Consulta_desde_saif[Columna2]))))/SUM(IF('Reporte TC'!$A24=[1]!Tabla_Consulta_desde_saif[tipoentidad],IF('Reporte TC'!$A$7=[1]!Tabla_Consulta_desde_saif[tra_cod],IF($Q$2=[1]!Tabla_Consulta_desde_saif[con_cod],[1]!Tabla_Consulta_desde_saif[Columna1]))))),"")</f>
        <v>6.9597718836193181</v>
      </c>
      <c r="G24" s="40">
        <f t="array" ref="G24">IFERROR((SUM(IF($A24=[1]!Tabla_Consulta_desde_saif[tipoentidad],IF('Reporte TC'!$A$8=[1]!Tabla_Consulta_desde_saif[tra_cod],IF($Q$2=[1]!Tabla_Consulta_desde_saif[con_cod],[1]!Tabla_Consulta_desde_saif[Columna2]))))/SUM(IF('Reporte TC'!$A24=[1]!Tabla_Consulta_desde_saif[tipoentidad],IF('Reporte TC'!$A$8=[1]!Tabla_Consulta_desde_saif[tra_cod],IF($Q$2=[1]!Tabla_Consulta_desde_saif[con_cod],[1]!Tabla_Consulta_desde_saif[Columna1]))))),"")</f>
        <v>6.97</v>
      </c>
      <c r="H24" s="40" t="str">
        <f t="array" ref="H24">IFERROR((SUM(IF($A24=[1]!Tabla_Consulta_desde_saif[tipoentidad],IF('Reporte TC'!$A$7=[1]!Tabla_Consulta_desde_saif[tra_cod],IF($Q$3=[1]!Tabla_Consulta_desde_saif[con_cod],[1]!Tabla_Consulta_desde_saif[Columna2]))))/SUM(IF('Reporte TC'!$A24=[1]!Tabla_Consulta_desde_saif[tipoentidad],IF('Reporte TC'!$A$7=[1]!Tabla_Consulta_desde_saif[tra_cod],IF($Q$3=[1]!Tabla_Consulta_desde_saif[con_cod],[1]!Tabla_Consulta_desde_saif[Columna1]))))),"")</f>
        <v/>
      </c>
      <c r="I24" s="41" t="str">
        <f t="array" ref="I24">IFERROR((SUM(IF($A24=[1]!Tabla_Consulta_desde_saif[tipoentidad],IF('Reporte TC'!$A$8=[1]!Tabla_Consulta_desde_saif[tra_cod],IF($Q$3=[1]!Tabla_Consulta_desde_saif[con_cod],[1]!Tabla_Consulta_desde_saif[Columna2]))))/SUM(IF('Reporte TC'!$A24=[1]!Tabla_Consulta_desde_saif[tipoentidad],IF('Reporte TC'!$A$8=[1]!Tabla_Consulta_desde_saif[tra_cod],IF($Q$3=[1]!Tabla_Consulta_desde_saif[con_cod],[1]!Tabla_Consulta_desde_saif[Columna1]))))),"")</f>
        <v/>
      </c>
      <c r="J24" s="42">
        <f t="array" ref="J24">IFERROR((SUM(IF($A24=[1]!Tabla_Consulta_desde_saif[tipoentidad],IF('Reporte TC'!$A$7=[1]!Tabla_Consulta_desde_saif[tra_cod],IF([1]!Tabla_Consulta_desde_saif[con_cod]=TRANSPOSE($Q$1:$Q$6),[1]!Tabla_Consulta_desde_saif[Columna2]))))/SUM(IF('Reporte TC'!$A24=[1]!Tabla_Consulta_desde_saif[tipoentidad],IF('Reporte TC'!$A$7=[1]!Tabla_Consulta_desde_saif[tra_cod],IF([1]!Tabla_Consulta_desde_saif[con_cod]=TRANSPOSE($Q$1:$Q$6),[1]!Tabla_Consulta_desde_saif[Columna1]))))),"")</f>
        <v>6.8956867017710319</v>
      </c>
      <c r="K24" s="41">
        <f t="array" ref="K24">IFERROR((SUM(IF($A24=[1]!Tabla_Consulta_desde_saif[tipoentidad],IF('Reporte TC'!$A$8=[1]!Tabla_Consulta_desde_saif[tra_cod],IF([1]!Tabla_Consulta_desde_saif[con_cod]=TRANSPOSE($Q$1:$Q$6),[1]!Tabla_Consulta_desde_saif[Columna2]))))/SUM(IF('Reporte TC'!$A24=[1]!Tabla_Consulta_desde_saif[tipoentidad],IF('Reporte TC'!$A$8=[1]!Tabla_Consulta_desde_saif[tra_cod],IF([1]!Tabla_Consulta_desde_saif[con_cod]=TRANSPOSE($Q$1:$Q$6),[1]!Tabla_Consulta_desde_saif[Columna1]))))),"")</f>
        <v>6.9699999217608939</v>
      </c>
      <c r="L24" s="43"/>
      <c r="M24" s="44">
        <f t="shared" si="3"/>
        <v>6.97</v>
      </c>
      <c r="N24" s="44">
        <f t="shared" si="1"/>
        <v>6.8580511925574559</v>
      </c>
      <c r="P24" s="45"/>
      <c r="AH24" s="46"/>
      <c r="AI24" s="47"/>
      <c r="AJ24" s="47"/>
      <c r="AK24" s="47"/>
      <c r="AL24" s="47"/>
      <c r="AM24" s="47"/>
      <c r="AN24" s="47"/>
      <c r="AO24" s="47"/>
      <c r="AP24" s="47"/>
    </row>
    <row r="25" spans="1:42" s="2" customFormat="1" ht="12" customHeight="1" x14ac:dyDescent="0.25">
      <c r="A25" s="75">
        <v>3001</v>
      </c>
      <c r="C25" s="49" t="s">
        <v>37</v>
      </c>
      <c r="D25" s="50">
        <f t="array" ref="D25">IFERROR((SUM(IF($A25=[1]!Tabla_Consulta_desde_saif[ifi],IF($Q$1=[1]!Tabla_Consulta_desde_saif[con_cod],IF('Reporte TC'!$A$7=[1]!Tabla_Consulta_desde_saif[tra_cod],[1]!Tabla_Consulta_desde_saif[Columna2]))))/SUM(IF($A25=[1]!Tabla_Consulta_desde_saif[ifi],IF($Q$1=[1]!Tabla_Consulta_desde_saif[con_cod],IF('Reporte TC'!$A$7=[1]!Tabla_Consulta_desde_saif[tra_cod],[1]!Tabla_Consulta_desde_saif[Columna1]))))),"")</f>
        <v>6.8500000000000005</v>
      </c>
      <c r="E25" s="51">
        <f t="array" ref="E25">IFERROR((SUM(IF($A25=[1]!Tabla_Consulta_desde_saif[ifi],IF($Q$1=[1]!Tabla_Consulta_desde_saif[con_cod],IF('Reporte TC'!$A$8=[1]!Tabla_Consulta_desde_saif[tra_cod],[1]!Tabla_Consulta_desde_saif[Columna2]))))/SUM(IF($A25=[1]!Tabla_Consulta_desde_saif[ifi],IF($Q$1=[1]!Tabla_Consulta_desde_saif[con_cod],IF('Reporte TC'!$A$8=[1]!Tabla_Consulta_desde_saif[tra_cod],[1]!Tabla_Consulta_desde_saif[Columna1]))))),"")</f>
        <v>6.9700000000000006</v>
      </c>
      <c r="F25" s="51" t="str">
        <f t="array" ref="F25">IFERROR((SUM(IF($A25=[1]!Tabla_Consulta_desde_saif[ifi],IF($Q$2=[1]!Tabla_Consulta_desde_saif[con_cod],IF('Reporte TC'!$A$7=[1]!Tabla_Consulta_desde_saif[tra_cod],[1]!Tabla_Consulta_desde_saif[Columna2]))))/SUM(IF($A25=[1]!Tabla_Consulta_desde_saif[ifi],IF($Q$2=[1]!Tabla_Consulta_desde_saif[con_cod],IF('Reporte TC'!$A$7=[1]!Tabla_Consulta_desde_saif[tra_cod],[1]!Tabla_Consulta_desde_saif[Columna1]))))),"")</f>
        <v/>
      </c>
      <c r="G25" s="51" t="str">
        <f t="array" ref="G25">IFERROR((SUM(IF($A25=[1]!Tabla_Consulta_desde_saif[ifi],IF($Q$2=[1]!Tabla_Consulta_desde_saif[con_cod],IF('Reporte TC'!$A$8=[1]!Tabla_Consulta_desde_saif[tra_cod],[1]!Tabla_Consulta_desde_saif[Columna2]))))/SUM(IF($A25=[1]!Tabla_Consulta_desde_saif[ifi],IF($Q$2=[1]!Tabla_Consulta_desde_saif[con_cod],IF('Reporte TC'!$A$8=[1]!Tabla_Consulta_desde_saif[tra_cod],[1]!Tabla_Consulta_desde_saif[Columna1]))))),"")</f>
        <v/>
      </c>
      <c r="H25" s="51" t="str">
        <f t="array" ref="H25">IFERROR((SUM(IF($A25=[1]!Tabla_Consulta_desde_saif[ifi],IF($Q$3=[1]!Tabla_Consulta_desde_saif[con_cod],IF('Reporte TC'!$A$7=[1]!Tabla_Consulta_desde_saif[tra_cod],[1]!Tabla_Consulta_desde_saif[Columna2]))))/SUM(IF($A25=[1]!Tabla_Consulta_desde_saif[ifi],IF($Q$3=[1]!Tabla_Consulta_desde_saif[con_cod],IF('Reporte TC'!$A$7=[1]!Tabla_Consulta_desde_saif[tra_cod],[1]!Tabla_Consulta_desde_saif[Columna1]))))),"")</f>
        <v/>
      </c>
      <c r="I25" s="52" t="str">
        <f t="array" ref="I25">IFERROR((SUM(IF($A25=[1]!Tabla_Consulta_desde_saif[ifi],IF($Q$3=[1]!Tabla_Consulta_desde_saif[con_cod],IF('Reporte TC'!$A$8=[1]!Tabla_Consulta_desde_saif[tra_cod],[1]!Tabla_Consulta_desde_saif[Columna2]))))/SUM(IF($A25=[1]!Tabla_Consulta_desde_saif[ifi],IF($Q$3=[1]!Tabla_Consulta_desde_saif[con_cod],IF('Reporte TC'!$A$8=[1]!Tabla_Consulta_desde_saif[tra_cod],[1]!Tabla_Consulta_desde_saif[Columna1]))))),"")</f>
        <v/>
      </c>
      <c r="J25" s="53">
        <f t="array" ref="J25">IFERROR((SUM(IF($A25=[1]!Tabla_Consulta_desde_saif[ifi],IF([1]!Tabla_Consulta_desde_saif[con_cod]=TRANSPOSE($Q$1:$Q$6),IF('Reporte TC'!$A$7=[1]!Tabla_Consulta_desde_saif[tra_cod],[1]!Tabla_Consulta_desde_saif[Columna2]))))/SUM(IF($A25=[1]!Tabla_Consulta_desde_saif[ifi],IF([1]!Tabla_Consulta_desde_saif[con_cod]=TRANSPOSE($Q$1:$Q$6),IF('Reporte TC'!$A$7=[1]!Tabla_Consulta_desde_saif[tra_cod],[1]!Tabla_Consulta_desde_saif[Columna1]))))),"")</f>
        <v>6.8500000000000005</v>
      </c>
      <c r="K25" s="52">
        <f t="array" ref="K25">IFERROR((SUM(IF($A25=[1]!Tabla_Consulta_desde_saif[ifi],IF([1]!Tabla_Consulta_desde_saif[con_cod]=TRANSPOSE($Q$1:$Q$6),IF('Reporte TC'!$A$8=[1]!Tabla_Consulta_desde_saif[tra_cod],[1]!Tabla_Consulta_desde_saif[Columna2]))))/SUM(IF($A25=[1]!Tabla_Consulta_desde_saif[ifi],IF([1]!Tabla_Consulta_desde_saif[con_cod]=TRANSPOSE($Q$1:$Q$6),IF('Reporte TC'!$A$8=[1]!Tabla_Consulta_desde_saif[tra_cod],[1]!Tabla_Consulta_desde_saif[Columna1]))))),"")</f>
        <v>6.9700000000000006</v>
      </c>
      <c r="L25" s="43"/>
      <c r="M25" s="44">
        <f t="shared" si="3"/>
        <v>6.9700000000000006</v>
      </c>
      <c r="N25" s="44">
        <f t="shared" si="1"/>
        <v>6.8500000000000005</v>
      </c>
      <c r="P25" s="54"/>
      <c r="AH25" s="55"/>
      <c r="AI25" s="56"/>
      <c r="AJ25" s="56"/>
      <c r="AK25" s="56"/>
      <c r="AL25" s="56"/>
      <c r="AM25" s="56"/>
      <c r="AN25" s="56"/>
      <c r="AO25" s="56"/>
      <c r="AP25" s="56"/>
    </row>
    <row r="26" spans="1:42" s="2" customFormat="1" ht="12" customHeight="1" x14ac:dyDescent="0.25">
      <c r="A26" s="75">
        <v>3002</v>
      </c>
      <c r="C26" s="57" t="s">
        <v>38</v>
      </c>
      <c r="D26" s="50">
        <f t="array" ref="D26">IFERROR((SUM(IF($A26=[1]!Tabla_Consulta_desde_saif[ifi],IF($Q$1=[1]!Tabla_Consulta_desde_saif[con_cod],IF('Reporte TC'!$A$7=[1]!Tabla_Consulta_desde_saif[tra_cod],[1]!Tabla_Consulta_desde_saif[Columna2]))))/SUM(IF($A26=[1]!Tabla_Consulta_desde_saif[ifi],IF($Q$1=[1]!Tabla_Consulta_desde_saif[con_cod],IF('Reporte TC'!$A$7=[1]!Tabla_Consulta_desde_saif[tra_cod],[1]!Tabla_Consulta_desde_saif[Columna1]))))),"")</f>
        <v>6.85</v>
      </c>
      <c r="E26" s="51">
        <f t="array" ref="E26">IFERROR((SUM(IF($A26=[1]!Tabla_Consulta_desde_saif[ifi],IF($Q$1=[1]!Tabla_Consulta_desde_saif[con_cod],IF('Reporte TC'!$A$8=[1]!Tabla_Consulta_desde_saif[tra_cod],[1]!Tabla_Consulta_desde_saif[Columna2]))))/SUM(IF($A26=[1]!Tabla_Consulta_desde_saif[ifi],IF($Q$1=[1]!Tabla_Consulta_desde_saif[con_cod],IF('Reporte TC'!$A$8=[1]!Tabla_Consulta_desde_saif[tra_cod],[1]!Tabla_Consulta_desde_saif[Columna1]))))),"")</f>
        <v>6.9700000000000006</v>
      </c>
      <c r="F26" s="51">
        <f t="array" ref="F26">IFERROR((SUM(IF($A26=[1]!Tabla_Consulta_desde_saif[ifi],IF($Q$2=[1]!Tabla_Consulta_desde_saif[con_cod],IF('Reporte TC'!$A$7=[1]!Tabla_Consulta_desde_saif[tra_cod],[1]!Tabla_Consulta_desde_saif[Columna2]))))/SUM(IF($A26=[1]!Tabla_Consulta_desde_saif[ifi],IF($Q$2=[1]!Tabla_Consulta_desde_saif[con_cod],IF('Reporte TC'!$A$7=[1]!Tabla_Consulta_desde_saif[tra_cod],[1]!Tabla_Consulta_desde_saif[Columna1]))))),"")</f>
        <v>6.9614817899598709</v>
      </c>
      <c r="G26" s="51" t="str">
        <f t="array" ref="G26">IFERROR((SUM(IF($A26=[1]!Tabla_Consulta_desde_saif[ifi],IF($Q$2=[1]!Tabla_Consulta_desde_saif[con_cod],IF('Reporte TC'!$A$8=[1]!Tabla_Consulta_desde_saif[tra_cod],[1]!Tabla_Consulta_desde_saif[Columna2]))))/SUM(IF($A26=[1]!Tabla_Consulta_desde_saif[ifi],IF($Q$2=[1]!Tabla_Consulta_desde_saif[con_cod],IF('Reporte TC'!$A$8=[1]!Tabla_Consulta_desde_saif[tra_cod],[1]!Tabla_Consulta_desde_saif[Columna1]))))),"")</f>
        <v/>
      </c>
      <c r="H26" s="51" t="str">
        <f t="array" ref="H26">IFERROR((SUM(IF($A26=[1]!Tabla_Consulta_desde_saif[ifi],IF($Q$3=[1]!Tabla_Consulta_desde_saif[con_cod],IF('Reporte TC'!$A$7=[1]!Tabla_Consulta_desde_saif[tra_cod],[1]!Tabla_Consulta_desde_saif[Columna2]))))/SUM(IF($A26=[1]!Tabla_Consulta_desde_saif[ifi],IF($Q$3=[1]!Tabla_Consulta_desde_saif[con_cod],IF('Reporte TC'!$A$7=[1]!Tabla_Consulta_desde_saif[tra_cod],[1]!Tabla_Consulta_desde_saif[Columna1]))))),"")</f>
        <v/>
      </c>
      <c r="I26" s="52" t="str">
        <f t="array" ref="I26">IFERROR((SUM(IF($A26=[1]!Tabla_Consulta_desde_saif[ifi],IF($Q$3=[1]!Tabla_Consulta_desde_saif[con_cod],IF('Reporte TC'!$A$8=[1]!Tabla_Consulta_desde_saif[tra_cod],[1]!Tabla_Consulta_desde_saif[Columna2]))))/SUM(IF($A26=[1]!Tabla_Consulta_desde_saif[ifi],IF($Q$3=[1]!Tabla_Consulta_desde_saif[con_cod],IF('Reporte TC'!$A$8=[1]!Tabla_Consulta_desde_saif[tra_cod],[1]!Tabla_Consulta_desde_saif[Columna1]))))),"")</f>
        <v/>
      </c>
      <c r="J26" s="53">
        <f t="array" ref="J26">IFERROR((SUM(IF($A26=[1]!Tabla_Consulta_desde_saif[ifi],IF([1]!Tabla_Consulta_desde_saif[con_cod]=TRANSPOSE($Q$1:$Q$6),IF('Reporte TC'!$A$7=[1]!Tabla_Consulta_desde_saif[tra_cod],[1]!Tabla_Consulta_desde_saif[Columna2]))))/SUM(IF($A26=[1]!Tabla_Consulta_desde_saif[ifi],IF([1]!Tabla_Consulta_desde_saif[con_cod]=TRANSPOSE($Q$1:$Q$6),IF('Reporte TC'!$A$7=[1]!Tabla_Consulta_desde_saif[tra_cod],[1]!Tabla_Consulta_desde_saif[Columna1]))))),"")</f>
        <v>6.8516922748024216</v>
      </c>
      <c r="K26" s="52">
        <f t="array" ref="K26">IFERROR((SUM(IF($A26=[1]!Tabla_Consulta_desde_saif[ifi],IF([1]!Tabla_Consulta_desde_saif[con_cod]=TRANSPOSE($Q$1:$Q$6),IF('Reporte TC'!$A$8=[1]!Tabla_Consulta_desde_saif[tra_cod],[1]!Tabla_Consulta_desde_saif[Columna2]))))/SUM(IF($A26=[1]!Tabla_Consulta_desde_saif[ifi],IF([1]!Tabla_Consulta_desde_saif[con_cod]=TRANSPOSE($Q$1:$Q$6),IF('Reporte TC'!$A$8=[1]!Tabla_Consulta_desde_saif[tra_cod],[1]!Tabla_Consulta_desde_saif[Columna1]))))),"")</f>
        <v>6.9700000000000006</v>
      </c>
      <c r="L26" s="43"/>
      <c r="M26" s="44">
        <f t="shared" si="3"/>
        <v>6.9700000000000006</v>
      </c>
      <c r="N26" s="44">
        <f t="shared" si="1"/>
        <v>6.85</v>
      </c>
      <c r="P26" s="54"/>
      <c r="AH26" s="55"/>
      <c r="AI26" s="56"/>
      <c r="AJ26" s="56"/>
      <c r="AK26" s="56"/>
      <c r="AL26" s="56"/>
      <c r="AM26" s="56"/>
      <c r="AN26" s="56"/>
      <c r="AO26" s="56"/>
      <c r="AP26" s="56"/>
    </row>
    <row r="27" spans="1:42" s="54" customFormat="1" ht="12" customHeight="1" x14ac:dyDescent="0.25">
      <c r="A27" s="76">
        <v>3003</v>
      </c>
      <c r="C27" s="57" t="s">
        <v>39</v>
      </c>
      <c r="D27" s="62">
        <f t="array" ref="D27">IFERROR((SUM(IF($A27=[1]!Tabla_Consulta_desde_saif[ifi],IF($Q$1=[1]!Tabla_Consulta_desde_saif[con_cod],IF('Reporte TC'!$A$7=[1]!Tabla_Consulta_desde_saif[tra_cod],[1]!Tabla_Consulta_desde_saif[Columna2]))))/SUM(IF($A27=[1]!Tabla_Consulta_desde_saif[ifi],IF($Q$1=[1]!Tabla_Consulta_desde_saif[con_cod],IF('Reporte TC'!$A$7=[1]!Tabla_Consulta_desde_saif[tra_cod],[1]!Tabla_Consulta_desde_saif[Columna1]))))),"")</f>
        <v>6.8599999999999994</v>
      </c>
      <c r="E27" s="63">
        <f t="array" ref="E27">IFERROR((SUM(IF($A27=[1]!Tabla_Consulta_desde_saif[ifi],IF($Q$1=[1]!Tabla_Consulta_desde_saif[con_cod],IF('Reporte TC'!$A$8=[1]!Tabla_Consulta_desde_saif[tra_cod],[1]!Tabla_Consulta_desde_saif[Columna2]))))/SUM(IF($A27=[1]!Tabla_Consulta_desde_saif[ifi],IF($Q$1=[1]!Tabla_Consulta_desde_saif[con_cod],IF('Reporte TC'!$A$8=[1]!Tabla_Consulta_desde_saif[tra_cod],[1]!Tabla_Consulta_desde_saif[Columna1]))))),"")</f>
        <v>6.97</v>
      </c>
      <c r="F27" s="63">
        <f t="array" ref="F27">IFERROR((SUM(IF($A27=[1]!Tabla_Consulta_desde_saif[ifi],IF($Q$2=[1]!Tabla_Consulta_desde_saif[con_cod],IF('Reporte TC'!$A$7=[1]!Tabla_Consulta_desde_saif[tra_cod],[1]!Tabla_Consulta_desde_saif[Columna2]))))/SUM(IF($A27=[1]!Tabla_Consulta_desde_saif[ifi],IF($Q$2=[1]!Tabla_Consulta_desde_saif[con_cod],IF('Reporte TC'!$A$7=[1]!Tabla_Consulta_desde_saif[tra_cod],[1]!Tabla_Consulta_desde_saif[Columna1]))))),"")</f>
        <v>6.9599999999999991</v>
      </c>
      <c r="G27" s="63">
        <f t="array" ref="G27">IFERROR((SUM(IF($A27=[1]!Tabla_Consulta_desde_saif[ifi],IF($Q$2=[1]!Tabla_Consulta_desde_saif[con_cod],IF('Reporte TC'!$A$8=[1]!Tabla_Consulta_desde_saif[tra_cod],[1]!Tabla_Consulta_desde_saif[Columna2]))))/SUM(IF($A27=[1]!Tabla_Consulta_desde_saif[ifi],IF($Q$2=[1]!Tabla_Consulta_desde_saif[con_cod],IF('Reporte TC'!$A$8=[1]!Tabla_Consulta_desde_saif[tra_cod],[1]!Tabla_Consulta_desde_saif[Columna1]))))),"")</f>
        <v>6.97</v>
      </c>
      <c r="H27" s="63" t="str">
        <f t="array" ref="H27">IFERROR((SUM(IF($A27=[1]!Tabla_Consulta_desde_saif[ifi],IF($Q$3=[1]!Tabla_Consulta_desde_saif[con_cod],IF('Reporte TC'!$A$7=[1]!Tabla_Consulta_desde_saif[tra_cod],[1]!Tabla_Consulta_desde_saif[Columna2]))))/SUM(IF($A27=[1]!Tabla_Consulta_desde_saif[ifi],IF($Q$3=[1]!Tabla_Consulta_desde_saif[con_cod],IF('Reporte TC'!$A$7=[1]!Tabla_Consulta_desde_saif[tra_cod],[1]!Tabla_Consulta_desde_saif[Columna1]))))),"")</f>
        <v/>
      </c>
      <c r="I27" s="65" t="str">
        <f t="array" ref="I27">IFERROR((SUM(IF($A27=[1]!Tabla_Consulta_desde_saif[ifi],IF($Q$3=[1]!Tabla_Consulta_desde_saif[con_cod],IF('Reporte TC'!$A$8=[1]!Tabla_Consulta_desde_saif[tra_cod],[1]!Tabla_Consulta_desde_saif[Columna2]))))/SUM(IF($A27=[1]!Tabla_Consulta_desde_saif[ifi],IF($Q$3=[1]!Tabla_Consulta_desde_saif[con_cod],IF('Reporte TC'!$A$8=[1]!Tabla_Consulta_desde_saif[tra_cod],[1]!Tabla_Consulta_desde_saif[Columna1]))))),"")</f>
        <v/>
      </c>
      <c r="J27" s="64">
        <f t="array" ref="J27">IFERROR((SUM(IF($A27=[1]!Tabla_Consulta_desde_saif[ifi],IF([1]!Tabla_Consulta_desde_saif[con_cod]=TRANSPOSE($Q$1:$Q$6),IF('Reporte TC'!$A$7=[1]!Tabla_Consulta_desde_saif[tra_cod],[1]!Tabla_Consulta_desde_saif[Columna2]))))/SUM(IF($A27=[1]!Tabla_Consulta_desde_saif[ifi],IF([1]!Tabla_Consulta_desde_saif[con_cod]=TRANSPOSE($Q$1:$Q$6),IF('Reporte TC'!$A$7=[1]!Tabla_Consulta_desde_saif[tra_cod],[1]!Tabla_Consulta_desde_saif[Columna1]))))),"")</f>
        <v>6.9559847269117387</v>
      </c>
      <c r="K27" s="65">
        <f t="array" ref="K27">IFERROR((SUM(IF($A27=[1]!Tabla_Consulta_desde_saif[ifi],IF([1]!Tabla_Consulta_desde_saif[con_cod]=TRANSPOSE($Q$1:$Q$6),IF('Reporte TC'!$A$8=[1]!Tabla_Consulta_desde_saif[tra_cod],[1]!Tabla_Consulta_desde_saif[Columna2]))))/SUM(IF($A27=[1]!Tabla_Consulta_desde_saif[ifi],IF([1]!Tabla_Consulta_desde_saif[con_cod]=TRANSPOSE($Q$1:$Q$6),IF('Reporte TC'!$A$8=[1]!Tabla_Consulta_desde_saif[tra_cod],[1]!Tabla_Consulta_desde_saif[Columna1]))))),"")</f>
        <v>6.97</v>
      </c>
      <c r="L27" s="66"/>
      <c r="M27" s="67">
        <f t="shared" si="3"/>
        <v>6.97</v>
      </c>
      <c r="N27" s="67">
        <f t="shared" si="1"/>
        <v>6.8599999999999994</v>
      </c>
      <c r="AH27" s="55"/>
      <c r="AI27" s="56"/>
      <c r="AJ27" s="56"/>
      <c r="AK27" s="56"/>
      <c r="AL27" s="56"/>
      <c r="AM27" s="56"/>
      <c r="AN27" s="56"/>
      <c r="AO27" s="56"/>
      <c r="AP27" s="56"/>
    </row>
    <row r="28" spans="1:42" s="54" customFormat="1" ht="12" customHeight="1" x14ac:dyDescent="0.25">
      <c r="A28" s="76">
        <v>3004</v>
      </c>
      <c r="C28" s="57" t="s">
        <v>40</v>
      </c>
      <c r="D28" s="50">
        <f t="array" ref="D28">IFERROR((SUM(IF($A28=[1]!Tabla_Consulta_desde_saif[ifi],IF($Q$1=[1]!Tabla_Consulta_desde_saif[con_cod],IF('Reporte TC'!$A$7=[1]!Tabla_Consulta_desde_saif[tra_cod],[1]!Tabla_Consulta_desde_saif[Columna2]))))/SUM(IF($A28=[1]!Tabla_Consulta_desde_saif[ifi],IF($Q$1=[1]!Tabla_Consulta_desde_saif[con_cod],IF('Reporte TC'!$A$7=[1]!Tabla_Consulta_desde_saif[tra_cod],[1]!Tabla_Consulta_desde_saif[Columna1]))))),"")</f>
        <v>6.85</v>
      </c>
      <c r="E28" s="51">
        <f t="array" ref="E28">IFERROR((SUM(IF($A28=[1]!Tabla_Consulta_desde_saif[ifi],IF($Q$1=[1]!Tabla_Consulta_desde_saif[con_cod],IF('Reporte TC'!$A$8=[1]!Tabla_Consulta_desde_saif[tra_cod],[1]!Tabla_Consulta_desde_saif[Columna2]))))/SUM(IF($A28=[1]!Tabla_Consulta_desde_saif[ifi],IF($Q$1=[1]!Tabla_Consulta_desde_saif[con_cod],IF('Reporte TC'!$A$8=[1]!Tabla_Consulta_desde_saif[tra_cod],[1]!Tabla_Consulta_desde_saif[Columna1]))))),"")</f>
        <v>6.9700000000000006</v>
      </c>
      <c r="F28" s="63">
        <f t="array" ref="F28">IFERROR((SUM(IF($A28=[1]!Tabla_Consulta_desde_saif[ifi],IF($Q$2=[1]!Tabla_Consulta_desde_saif[con_cod],IF('Reporte TC'!$A$7=[1]!Tabla_Consulta_desde_saif[tra_cod],[1]!Tabla_Consulta_desde_saif[Columna2]))))/SUM(IF($A28=[1]!Tabla_Consulta_desde_saif[ifi],IF($Q$2=[1]!Tabla_Consulta_desde_saif[con_cod],IF('Reporte TC'!$A$7=[1]!Tabla_Consulta_desde_saif[tra_cod],[1]!Tabla_Consulta_desde_saif[Columna1]))))),"")</f>
        <v>6.96</v>
      </c>
      <c r="G28" s="63" t="str">
        <f t="array" ref="G28">IFERROR((SUM(IF($A28=[1]!Tabla_Consulta_desde_saif[ifi],IF($Q$2=[1]!Tabla_Consulta_desde_saif[con_cod],IF('Reporte TC'!$A$8=[1]!Tabla_Consulta_desde_saif[tra_cod],[1]!Tabla_Consulta_desde_saif[Columna2]))))/SUM(IF($A28=[1]!Tabla_Consulta_desde_saif[ifi],IF($Q$2=[1]!Tabla_Consulta_desde_saif[con_cod],IF('Reporte TC'!$A$8=[1]!Tabla_Consulta_desde_saif[tra_cod],[1]!Tabla_Consulta_desde_saif[Columna1]))))),"")</f>
        <v/>
      </c>
      <c r="H28" s="63" t="str">
        <f t="array" ref="H28">IFERROR((SUM(IF($A28=[1]!Tabla_Consulta_desde_saif[ifi],IF($Q$3=[1]!Tabla_Consulta_desde_saif[con_cod],IF('Reporte TC'!$A$7=[1]!Tabla_Consulta_desde_saif[tra_cod],[1]!Tabla_Consulta_desde_saif[Columna2]))))/SUM(IF($A28=[1]!Tabla_Consulta_desde_saif[ifi],IF($Q$3=[1]!Tabla_Consulta_desde_saif[con_cod],IF('Reporte TC'!$A$7=[1]!Tabla_Consulta_desde_saif[tra_cod],[1]!Tabla_Consulta_desde_saif[Columna1]))))),"")</f>
        <v/>
      </c>
      <c r="I28" s="65" t="str">
        <f t="array" ref="I28">IFERROR((SUM(IF($A28=[1]!Tabla_Consulta_desde_saif[ifi],IF($Q$3=[1]!Tabla_Consulta_desde_saif[con_cod],IF('Reporte TC'!$A$8=[1]!Tabla_Consulta_desde_saif[tra_cod],[1]!Tabla_Consulta_desde_saif[Columna2]))))/SUM(IF($A28=[1]!Tabla_Consulta_desde_saif[ifi],IF($Q$3=[1]!Tabla_Consulta_desde_saif[con_cod],IF('Reporte TC'!$A$8=[1]!Tabla_Consulta_desde_saif[tra_cod],[1]!Tabla_Consulta_desde_saif[Columna1]))))),"")</f>
        <v/>
      </c>
      <c r="J28" s="64">
        <f t="array" ref="J28">IFERROR((SUM(IF($A28=[1]!Tabla_Consulta_desde_saif[ifi],IF([1]!Tabla_Consulta_desde_saif[con_cod]=TRANSPOSE($Q$1:$Q$6),IF('Reporte TC'!$A$7=[1]!Tabla_Consulta_desde_saif[tra_cod],[1]!Tabla_Consulta_desde_saif[Columna2]))))/SUM(IF($A28=[1]!Tabla_Consulta_desde_saif[ifi],IF([1]!Tabla_Consulta_desde_saif[con_cod]=TRANSPOSE($Q$1:$Q$6),IF('Reporte TC'!$A$7=[1]!Tabla_Consulta_desde_saif[tra_cod],[1]!Tabla_Consulta_desde_saif[Columna1]))))),"")</f>
        <v>6.959285559453753</v>
      </c>
      <c r="K28" s="65">
        <f t="array" ref="K28">IFERROR((SUM(IF($A28=[1]!Tabla_Consulta_desde_saif[ifi],IF([1]!Tabla_Consulta_desde_saif[con_cod]=TRANSPOSE($Q$1:$Q$6),IF('Reporte TC'!$A$8=[1]!Tabla_Consulta_desde_saif[tra_cod],[1]!Tabla_Consulta_desde_saif[Columna2]))))/SUM(IF($A28=[1]!Tabla_Consulta_desde_saif[ifi],IF([1]!Tabla_Consulta_desde_saif[con_cod]=TRANSPOSE($Q$1:$Q$6),IF('Reporte TC'!$A$8=[1]!Tabla_Consulta_desde_saif[tra_cod],[1]!Tabla_Consulta_desde_saif[Columna1]))))),"")</f>
        <v>6.9700000000000006</v>
      </c>
      <c r="L28" s="66"/>
      <c r="M28" s="67">
        <f t="shared" si="3"/>
        <v>6.9700000000000006</v>
      </c>
      <c r="N28" s="67">
        <f t="shared" si="1"/>
        <v>6.85</v>
      </c>
      <c r="AH28" s="55"/>
      <c r="AI28" s="56"/>
      <c r="AJ28" s="56"/>
      <c r="AK28" s="56"/>
      <c r="AL28" s="56"/>
      <c r="AM28" s="56"/>
      <c r="AN28" s="56"/>
      <c r="AO28" s="56"/>
      <c r="AP28" s="56"/>
    </row>
    <row r="29" spans="1:42" s="54" customFormat="1" ht="12" customHeight="1" x14ac:dyDescent="0.25">
      <c r="A29" s="76">
        <v>3005</v>
      </c>
      <c r="C29" s="57" t="s">
        <v>41</v>
      </c>
      <c r="D29" s="62">
        <f t="array" ref="D29">IFERROR((SUM(IF($A29=[1]!Tabla_Consulta_desde_saif[ifi],IF($Q$1=[1]!Tabla_Consulta_desde_saif[con_cod],IF('Reporte TC'!$A$7=[1]!Tabla_Consulta_desde_saif[tra_cod],[1]!Tabla_Consulta_desde_saif[Columna2]))))/SUM(IF($A29=[1]!Tabla_Consulta_desde_saif[ifi],IF($Q$1=[1]!Tabla_Consulta_desde_saif[con_cod],IF('Reporte TC'!$A$7=[1]!Tabla_Consulta_desde_saif[tra_cod],[1]!Tabla_Consulta_desde_saif[Columna1]))))),"")</f>
        <v>6.85</v>
      </c>
      <c r="E29" s="63">
        <f t="array" ref="E29">IFERROR((SUM(IF($A29=[1]!Tabla_Consulta_desde_saif[ifi],IF($Q$1=[1]!Tabla_Consulta_desde_saif[con_cod],IF('Reporte TC'!$A$8=[1]!Tabla_Consulta_desde_saif[tra_cod],[1]!Tabla_Consulta_desde_saif[Columna2]))))/SUM(IF($A29=[1]!Tabla_Consulta_desde_saif[ifi],IF($Q$1=[1]!Tabla_Consulta_desde_saif[con_cod],IF('Reporte TC'!$A$8=[1]!Tabla_Consulta_desde_saif[tra_cod],[1]!Tabla_Consulta_desde_saif[Columna1]))))),"")</f>
        <v>6.9700000000000006</v>
      </c>
      <c r="F29" s="63" t="str">
        <f t="array" ref="F29">IFERROR((SUM(IF($A29=[1]!Tabla_Consulta_desde_saif[ifi],IF($Q$2=[1]!Tabla_Consulta_desde_saif[con_cod],IF('Reporte TC'!$A$7=[1]!Tabla_Consulta_desde_saif[tra_cod],[1]!Tabla_Consulta_desde_saif[Columna2]))))/SUM(IF($A29=[1]!Tabla_Consulta_desde_saif[ifi],IF($Q$2=[1]!Tabla_Consulta_desde_saif[con_cod],IF('Reporte TC'!$A$7=[1]!Tabla_Consulta_desde_saif[tra_cod],[1]!Tabla_Consulta_desde_saif[Columna1]))))),"")</f>
        <v/>
      </c>
      <c r="G29" s="63" t="str">
        <f t="array" ref="G29">IFERROR((SUM(IF($A29=[1]!Tabla_Consulta_desde_saif[ifi],IF($Q$2=[1]!Tabla_Consulta_desde_saif[con_cod],IF('Reporte TC'!$A$8=[1]!Tabla_Consulta_desde_saif[tra_cod],[1]!Tabla_Consulta_desde_saif[Columna2]))))/SUM(IF($A29=[1]!Tabla_Consulta_desde_saif[ifi],IF($Q$2=[1]!Tabla_Consulta_desde_saif[con_cod],IF('Reporte TC'!$A$8=[1]!Tabla_Consulta_desde_saif[tra_cod],[1]!Tabla_Consulta_desde_saif[Columna1]))))),"")</f>
        <v/>
      </c>
      <c r="H29" s="63" t="str">
        <f t="array" ref="H29">IFERROR((SUM(IF($A29=[1]!Tabla_Consulta_desde_saif[ifi],IF($Q$3=[1]!Tabla_Consulta_desde_saif[con_cod],IF('Reporte TC'!$A$7=[1]!Tabla_Consulta_desde_saif[tra_cod],[1]!Tabla_Consulta_desde_saif[Columna2]))))/SUM(IF($A29=[1]!Tabla_Consulta_desde_saif[ifi],IF($Q$3=[1]!Tabla_Consulta_desde_saif[con_cod],IF('Reporte TC'!$A$7=[1]!Tabla_Consulta_desde_saif[tra_cod],[1]!Tabla_Consulta_desde_saif[Columna1]))))),"")</f>
        <v/>
      </c>
      <c r="I29" s="65" t="str">
        <f t="array" ref="I29">IFERROR((SUM(IF($A29=[1]!Tabla_Consulta_desde_saif[ifi],IF($Q$3=[1]!Tabla_Consulta_desde_saif[con_cod],IF('Reporte TC'!$A$8=[1]!Tabla_Consulta_desde_saif[tra_cod],[1]!Tabla_Consulta_desde_saif[Columna2]))))/SUM(IF($A29=[1]!Tabla_Consulta_desde_saif[ifi],IF($Q$3=[1]!Tabla_Consulta_desde_saif[con_cod],IF('Reporte TC'!$A$8=[1]!Tabla_Consulta_desde_saif[tra_cod],[1]!Tabla_Consulta_desde_saif[Columna1]))))),"")</f>
        <v/>
      </c>
      <c r="J29" s="64">
        <f t="array" ref="J29">IFERROR((SUM(IF($A29=[1]!Tabla_Consulta_desde_saif[ifi],IF([1]!Tabla_Consulta_desde_saif[con_cod]=TRANSPOSE($Q$1:$Q$6),IF('Reporte TC'!$A$7=[1]!Tabla_Consulta_desde_saif[tra_cod],[1]!Tabla_Consulta_desde_saif[Columna2]))))/SUM(IF($A29=[1]!Tabla_Consulta_desde_saif[ifi],IF([1]!Tabla_Consulta_desde_saif[con_cod]=TRANSPOSE($Q$1:$Q$6),IF('Reporte TC'!$A$7=[1]!Tabla_Consulta_desde_saif[tra_cod],[1]!Tabla_Consulta_desde_saif[Columna1]))))),"")</f>
        <v>6.85</v>
      </c>
      <c r="K29" s="65">
        <f t="array" ref="K29">IFERROR((SUM(IF($A29=[1]!Tabla_Consulta_desde_saif[ifi],IF([1]!Tabla_Consulta_desde_saif[con_cod]=TRANSPOSE($Q$1:$Q$6),IF('Reporte TC'!$A$8=[1]!Tabla_Consulta_desde_saif[tra_cod],[1]!Tabla_Consulta_desde_saif[Columna2]))))/SUM(IF($A29=[1]!Tabla_Consulta_desde_saif[ifi],IF([1]!Tabla_Consulta_desde_saif[con_cod]=TRANSPOSE($Q$1:$Q$6),IF('Reporte TC'!$A$8=[1]!Tabla_Consulta_desde_saif[tra_cod],[1]!Tabla_Consulta_desde_saif[Columna1]))))),"")</f>
        <v>6.9700000000000006</v>
      </c>
      <c r="L29" s="66"/>
      <c r="M29" s="67">
        <f t="shared" si="3"/>
        <v>6.9700000000000006</v>
      </c>
      <c r="N29" s="67">
        <f t="shared" si="1"/>
        <v>6.85</v>
      </c>
      <c r="AH29" s="55"/>
      <c r="AI29" s="56"/>
      <c r="AJ29" s="56"/>
      <c r="AK29" s="56"/>
      <c r="AL29" s="56"/>
      <c r="AM29" s="56"/>
      <c r="AN29" s="56"/>
      <c r="AO29" s="56"/>
      <c r="AP29" s="56"/>
    </row>
    <row r="30" spans="1:42" s="54" customFormat="1" ht="12" customHeight="1" x14ac:dyDescent="0.25">
      <c r="A30" s="76">
        <v>3006</v>
      </c>
      <c r="C30" s="57" t="s">
        <v>42</v>
      </c>
      <c r="D30" s="62">
        <f t="array" ref="D30">IFERROR((SUM(IF($A30=[1]!Tabla_Consulta_desde_saif[ifi],IF($Q$1=[1]!Tabla_Consulta_desde_saif[con_cod],IF('Reporte TC'!$A$7=[1]!Tabla_Consulta_desde_saif[tra_cod],[1]!Tabla_Consulta_desde_saif[Columna2]))))/SUM(IF($A30=[1]!Tabla_Consulta_desde_saif[ifi],IF($Q$1=[1]!Tabla_Consulta_desde_saif[con_cod],IF('Reporte TC'!$A$7=[1]!Tabla_Consulta_desde_saif[tra_cod],[1]!Tabla_Consulta_desde_saif[Columna1]))))),"")</f>
        <v>6.92</v>
      </c>
      <c r="E30" s="63">
        <f t="array" ref="E30">IFERROR((SUM(IF($A30=[1]!Tabla_Consulta_desde_saif[ifi],IF($Q$1=[1]!Tabla_Consulta_desde_saif[con_cod],IF('Reporte TC'!$A$8=[1]!Tabla_Consulta_desde_saif[tra_cod],[1]!Tabla_Consulta_desde_saif[Columna2]))))/SUM(IF($A30=[1]!Tabla_Consulta_desde_saif[ifi],IF($Q$1=[1]!Tabla_Consulta_desde_saif[con_cod],IF('Reporte TC'!$A$8=[1]!Tabla_Consulta_desde_saif[tra_cod],[1]!Tabla_Consulta_desde_saif[Columna1]))))),"")</f>
        <v>6.97</v>
      </c>
      <c r="F30" s="63" t="str">
        <f t="array" ref="F30">IFERROR((SUM(IF($A30=[1]!Tabla_Consulta_desde_saif[ifi],IF($Q$2=[1]!Tabla_Consulta_desde_saif[con_cod],IF('Reporte TC'!$A$7=[1]!Tabla_Consulta_desde_saif[tra_cod],[1]!Tabla_Consulta_desde_saif[Columna2]))))/SUM(IF($A30=[1]!Tabla_Consulta_desde_saif[ifi],IF($Q$2=[1]!Tabla_Consulta_desde_saif[con_cod],IF('Reporte TC'!$A$7=[1]!Tabla_Consulta_desde_saif[tra_cod],[1]!Tabla_Consulta_desde_saif[Columna1]))))),"")</f>
        <v/>
      </c>
      <c r="G30" s="63" t="str">
        <f t="array" ref="G30">IFERROR((SUM(IF($A30=[1]!Tabla_Consulta_desde_saif[ifi],IF($Q$2=[1]!Tabla_Consulta_desde_saif[con_cod],IF('Reporte TC'!$A$8=[1]!Tabla_Consulta_desde_saif[tra_cod],[1]!Tabla_Consulta_desde_saif[Columna2]))))/SUM(IF($A30=[1]!Tabla_Consulta_desde_saif[ifi],IF($Q$2=[1]!Tabla_Consulta_desde_saif[con_cod],IF('Reporte TC'!$A$8=[1]!Tabla_Consulta_desde_saif[tra_cod],[1]!Tabla_Consulta_desde_saif[Columna1]))))),"")</f>
        <v/>
      </c>
      <c r="H30" s="63" t="str">
        <f t="array" ref="H30">IFERROR((SUM(IF($A30=[1]!Tabla_Consulta_desde_saif[ifi],IF($Q$3=[1]!Tabla_Consulta_desde_saif[con_cod],IF('Reporte TC'!$A$7=[1]!Tabla_Consulta_desde_saif[tra_cod],[1]!Tabla_Consulta_desde_saif[Columna2]))))/SUM(IF($A30=[1]!Tabla_Consulta_desde_saif[ifi],IF($Q$3=[1]!Tabla_Consulta_desde_saif[con_cod],IF('Reporte TC'!$A$7=[1]!Tabla_Consulta_desde_saif[tra_cod],[1]!Tabla_Consulta_desde_saif[Columna1]))))),"")</f>
        <v/>
      </c>
      <c r="I30" s="65" t="str">
        <f t="array" ref="I30">IFERROR((SUM(IF($A30=[1]!Tabla_Consulta_desde_saif[ifi],IF($Q$3=[1]!Tabla_Consulta_desde_saif[con_cod],IF('Reporte TC'!$A$8=[1]!Tabla_Consulta_desde_saif[tra_cod],[1]!Tabla_Consulta_desde_saif[Columna2]))))/SUM(IF($A30=[1]!Tabla_Consulta_desde_saif[ifi],IF($Q$3=[1]!Tabla_Consulta_desde_saif[con_cod],IF('Reporte TC'!$A$8=[1]!Tabla_Consulta_desde_saif[tra_cod],[1]!Tabla_Consulta_desde_saif[Columna1]))))),"")</f>
        <v/>
      </c>
      <c r="J30" s="64">
        <f t="array" ref="J30">IFERROR((SUM(IF($A30=[1]!Tabla_Consulta_desde_saif[ifi],IF([1]!Tabla_Consulta_desde_saif[con_cod]=TRANSPOSE($Q$1:$Q$6),IF('Reporte TC'!$A$7=[1]!Tabla_Consulta_desde_saif[tra_cod],[1]!Tabla_Consulta_desde_saif[Columna2]))))/SUM(IF($A30=[1]!Tabla_Consulta_desde_saif[ifi],IF([1]!Tabla_Consulta_desde_saif[con_cod]=TRANSPOSE($Q$1:$Q$6),IF('Reporte TC'!$A$7=[1]!Tabla_Consulta_desde_saif[tra_cod],[1]!Tabla_Consulta_desde_saif[Columna1]))))),"")</f>
        <v>6.92</v>
      </c>
      <c r="K30" s="65">
        <f t="array" ref="K30">IFERROR((SUM(IF($A30=[1]!Tabla_Consulta_desde_saif[ifi],IF([1]!Tabla_Consulta_desde_saif[con_cod]=TRANSPOSE($Q$1:$Q$6),IF('Reporte TC'!$A$8=[1]!Tabla_Consulta_desde_saif[tra_cod],[1]!Tabla_Consulta_desde_saif[Columna2]))))/SUM(IF($A30=[1]!Tabla_Consulta_desde_saif[ifi],IF([1]!Tabla_Consulta_desde_saif[con_cod]=TRANSPOSE($Q$1:$Q$6),IF('Reporte TC'!$A$8=[1]!Tabla_Consulta_desde_saif[tra_cod],[1]!Tabla_Consulta_desde_saif[Columna1]))))),"")</f>
        <v>6.97</v>
      </c>
      <c r="L30" s="66"/>
      <c r="M30" s="67">
        <f t="shared" si="3"/>
        <v>6.97</v>
      </c>
      <c r="N30" s="67">
        <f t="shared" si="1"/>
        <v>6.92</v>
      </c>
      <c r="AH30" s="55"/>
      <c r="AI30" s="56"/>
      <c r="AJ30" s="56"/>
      <c r="AK30" s="56"/>
      <c r="AL30" s="56"/>
      <c r="AM30" s="56"/>
      <c r="AN30" s="56"/>
      <c r="AO30" s="56"/>
      <c r="AP30" s="56"/>
    </row>
    <row r="31" spans="1:42" s="54" customFormat="1" ht="12" customHeight="1" x14ac:dyDescent="0.25">
      <c r="A31" s="76">
        <v>3007</v>
      </c>
      <c r="C31" s="57" t="s">
        <v>43</v>
      </c>
      <c r="D31" s="62">
        <f t="array" ref="D31">IFERROR((SUM(IF($A31=[1]!Tabla_Consulta_desde_saif[ifi],IF($Q$1=[1]!Tabla_Consulta_desde_saif[con_cod],IF('Reporte TC'!$A$7=[1]!Tabla_Consulta_desde_saif[tra_cod],[1]!Tabla_Consulta_desde_saif[Columna2]))))/SUM(IF($A31=[1]!Tabla_Consulta_desde_saif[ifi],IF($Q$1=[1]!Tabla_Consulta_desde_saif[con_cod],IF('Reporte TC'!$A$7=[1]!Tabla_Consulta_desde_saif[tra_cod],[1]!Tabla_Consulta_desde_saif[Columna1]))))),"")</f>
        <v>6.86</v>
      </c>
      <c r="E31" s="63" t="str">
        <f t="array" ref="E31">IFERROR((SUM(IF($A31=[1]!Tabla_Consulta_desde_saif[ifi],IF($Q$1=[1]!Tabla_Consulta_desde_saif[con_cod],IF('Reporte TC'!$A$8=[1]!Tabla_Consulta_desde_saif[tra_cod],[1]!Tabla_Consulta_desde_saif[Columna2]))))/SUM(IF($A31=[1]!Tabla_Consulta_desde_saif[ifi],IF($Q$1=[1]!Tabla_Consulta_desde_saif[con_cod],IF('Reporte TC'!$A$8=[1]!Tabla_Consulta_desde_saif[tra_cod],[1]!Tabla_Consulta_desde_saif[Columna1]))))),"")</f>
        <v/>
      </c>
      <c r="F31" s="63" t="s">
        <v>44</v>
      </c>
      <c r="G31" s="63" t="str">
        <f t="array" ref="G31">IFERROR((SUM(IF($A31=[1]!Tabla_Consulta_desde_saif[ifi],IF($Q$2=[1]!Tabla_Consulta_desde_saif[con_cod],IF('Reporte TC'!$A$8=[1]!Tabla_Consulta_desde_saif[tra_cod],[1]!Tabla_Consulta_desde_saif[Columna2]))))/SUM(IF($A31=[1]!Tabla_Consulta_desde_saif[ifi],IF($Q$2=[1]!Tabla_Consulta_desde_saif[con_cod],IF('Reporte TC'!$A$8=[1]!Tabla_Consulta_desde_saif[tra_cod],[1]!Tabla_Consulta_desde_saif[Columna1]))))),"")</f>
        <v/>
      </c>
      <c r="H31" s="63" t="str">
        <f t="array" ref="H31">IFERROR((SUM(IF($A31=[1]!Tabla_Consulta_desde_saif[ifi],IF($Q$3=[1]!Tabla_Consulta_desde_saif[con_cod],IF('Reporte TC'!$A$7=[1]!Tabla_Consulta_desde_saif[tra_cod],[1]!Tabla_Consulta_desde_saif[Columna2]))))/SUM(IF($A31=[1]!Tabla_Consulta_desde_saif[ifi],IF($Q$3=[1]!Tabla_Consulta_desde_saif[con_cod],IF('Reporte TC'!$A$7=[1]!Tabla_Consulta_desde_saif[tra_cod],[1]!Tabla_Consulta_desde_saif[Columna1]))))),"")</f>
        <v/>
      </c>
      <c r="I31" s="65" t="str">
        <f t="array" ref="I31">IFERROR((SUM(IF($A31=[1]!Tabla_Consulta_desde_saif[ifi],IF($Q$3=[1]!Tabla_Consulta_desde_saif[con_cod],IF('Reporte TC'!$A$8=[1]!Tabla_Consulta_desde_saif[tra_cod],[1]!Tabla_Consulta_desde_saif[Columna2]))))/SUM(IF($A31=[1]!Tabla_Consulta_desde_saif[ifi],IF($Q$3=[1]!Tabla_Consulta_desde_saif[con_cod],IF('Reporte TC'!$A$8=[1]!Tabla_Consulta_desde_saif[tra_cod],[1]!Tabla_Consulta_desde_saif[Columna1]))))),"")</f>
        <v/>
      </c>
      <c r="J31" s="64">
        <f t="array" ref="J31">IFERROR((SUM(IF($A31=[1]!Tabla_Consulta_desde_saif[ifi],IF([1]!Tabla_Consulta_desde_saif[con_cod]=TRANSPOSE($Q$1:$Q$6),IF('Reporte TC'!$A$7=[1]!Tabla_Consulta_desde_saif[tra_cod],[1]!Tabla_Consulta_desde_saif[Columna2]))))/SUM(IF($A31=[1]!Tabla_Consulta_desde_saif[ifi],IF([1]!Tabla_Consulta_desde_saif[con_cod]=TRANSPOSE($Q$1:$Q$6),IF('Reporte TC'!$A$7=[1]!Tabla_Consulta_desde_saif[tra_cod],[1]!Tabla_Consulta_desde_saif[Columna1]))))),"")</f>
        <v>6.86</v>
      </c>
      <c r="K31" s="65" t="str">
        <f t="array" ref="K31">IFERROR((SUM(IF($A31=[1]!Tabla_Consulta_desde_saif[ifi],IF([1]!Tabla_Consulta_desde_saif[con_cod]=TRANSPOSE($Q$1:$Q$6),IF('Reporte TC'!$A$8=[1]!Tabla_Consulta_desde_saif[tra_cod],[1]!Tabla_Consulta_desde_saif[Columna2]))))/SUM(IF($A31=[1]!Tabla_Consulta_desde_saif[ifi],IF([1]!Tabla_Consulta_desde_saif[con_cod]=TRANSPOSE($Q$1:$Q$6),IF('Reporte TC'!$A$8=[1]!Tabla_Consulta_desde_saif[tra_cod],[1]!Tabla_Consulta_desde_saif[Columna1]))))),"")</f>
        <v/>
      </c>
      <c r="L31" s="66"/>
      <c r="M31" s="67">
        <f t="shared" si="3"/>
        <v>6.86</v>
      </c>
      <c r="N31" s="67">
        <f t="shared" si="1"/>
        <v>6.86</v>
      </c>
      <c r="AH31" s="55"/>
      <c r="AI31" s="56"/>
      <c r="AJ31" s="56"/>
      <c r="AK31" s="56"/>
      <c r="AL31" s="56"/>
      <c r="AM31" s="56"/>
      <c r="AN31" s="56"/>
      <c r="AO31" s="56"/>
      <c r="AP31" s="56"/>
    </row>
    <row r="32" spans="1:42" s="54" customFormat="1" ht="12" customHeight="1" x14ac:dyDescent="0.25">
      <c r="A32" s="76">
        <v>3010</v>
      </c>
      <c r="C32" s="57" t="s">
        <v>45</v>
      </c>
      <c r="D32" s="62" t="str">
        <f t="array" ref="D32">IFERROR((SUM(IF($A32=[1]!Tabla_Consulta_desde_saif[ifi],IF($Q$1=[1]!Tabla_Consulta_desde_saif[con_cod],IF('Reporte TC'!$A$7=[1]!Tabla_Consulta_desde_saif[tra_cod],[1]!Tabla_Consulta_desde_saif[Columna2]))))/SUM(IF($A32=[1]!Tabla_Consulta_desde_saif[ifi],IF($Q$1=[1]!Tabla_Consulta_desde_saif[con_cod],IF('Reporte TC'!$A$7=[1]!Tabla_Consulta_desde_saif[tra_cod],[1]!Tabla_Consulta_desde_saif[Columna1]))))),"")</f>
        <v/>
      </c>
      <c r="E32" s="63">
        <f t="array" ref="E32">IFERROR((SUM(IF($A32=[1]!Tabla_Consulta_desde_saif[ifi],IF($Q$1=[1]!Tabla_Consulta_desde_saif[con_cod],IF('Reporte TC'!$A$8=[1]!Tabla_Consulta_desde_saif[tra_cod],[1]!Tabla_Consulta_desde_saif[Columna2]))))/SUM(IF($A32=[1]!Tabla_Consulta_desde_saif[ifi],IF($Q$1=[1]!Tabla_Consulta_desde_saif[con_cod],IF('Reporte TC'!$A$8=[1]!Tabla_Consulta_desde_saif[tra_cod],[1]!Tabla_Consulta_desde_saif[Columna1]))))),"")</f>
        <v>6.97</v>
      </c>
      <c r="F32" s="63" t="str">
        <f t="array" ref="F32">IFERROR((SUM(IF($A32=[1]!Tabla_Consulta_desde_saif[ifi],IF($Q$2=[1]!Tabla_Consulta_desde_saif[con_cod],IF('Reporte TC'!$A$7=[1]!Tabla_Consulta_desde_saif[tra_cod],[1]!Tabla_Consulta_desde_saif[Columna2]))))/SUM(IF($A32=[1]!Tabla_Consulta_desde_saif[ifi],IF($Q$2=[1]!Tabla_Consulta_desde_saif[con_cod],IF('Reporte TC'!$A$7=[1]!Tabla_Consulta_desde_saif[tra_cod],[1]!Tabla_Consulta_desde_saif[Columna1]))))),"")</f>
        <v/>
      </c>
      <c r="G32" s="63" t="str">
        <f t="array" ref="G32">IFERROR((SUM(IF($A32=[1]!Tabla_Consulta_desde_saif[ifi],IF($Q$2=[1]!Tabla_Consulta_desde_saif[con_cod],IF('Reporte TC'!$A$8=[1]!Tabla_Consulta_desde_saif[tra_cod],[1]!Tabla_Consulta_desde_saif[Columna2]))))/SUM(IF($A32=[1]!Tabla_Consulta_desde_saif[ifi],IF($Q$2=[1]!Tabla_Consulta_desde_saif[con_cod],IF('Reporte TC'!$A$8=[1]!Tabla_Consulta_desde_saif[tra_cod],[1]!Tabla_Consulta_desde_saif[Columna1]))))),"")</f>
        <v/>
      </c>
      <c r="H32" s="63" t="str">
        <f t="array" ref="H32">IFERROR((SUM(IF($A32=[1]!Tabla_Consulta_desde_saif[ifi],IF($Q$3=[1]!Tabla_Consulta_desde_saif[con_cod],IF('Reporte TC'!$A$7=[1]!Tabla_Consulta_desde_saif[tra_cod],[1]!Tabla_Consulta_desde_saif[Columna2]))))/SUM(IF($A32=[1]!Tabla_Consulta_desde_saif[ifi],IF($Q$3=[1]!Tabla_Consulta_desde_saif[con_cod],IF('Reporte TC'!$A$7=[1]!Tabla_Consulta_desde_saif[tra_cod],[1]!Tabla_Consulta_desde_saif[Columna1]))))),"")</f>
        <v/>
      </c>
      <c r="I32" s="65" t="str">
        <f t="array" ref="I32">IFERROR((SUM(IF($A32=[1]!Tabla_Consulta_desde_saif[ifi],IF($Q$3=[1]!Tabla_Consulta_desde_saif[con_cod],IF('Reporte TC'!$A$8=[1]!Tabla_Consulta_desde_saif[tra_cod],[1]!Tabla_Consulta_desde_saif[Columna2]))))/SUM(IF($A32=[1]!Tabla_Consulta_desde_saif[ifi],IF($Q$3=[1]!Tabla_Consulta_desde_saif[con_cod],IF('Reporte TC'!$A$8=[1]!Tabla_Consulta_desde_saif[tra_cod],[1]!Tabla_Consulta_desde_saif[Columna1]))))),"")</f>
        <v/>
      </c>
      <c r="J32" s="64" t="str">
        <f t="array" ref="J32">IFERROR((SUM(IF($A32=[1]!Tabla_Consulta_desde_saif[ifi],IF([1]!Tabla_Consulta_desde_saif[con_cod]=TRANSPOSE($Q$1:$Q$6),IF('Reporte TC'!$A$7=[1]!Tabla_Consulta_desde_saif[tra_cod],[1]!Tabla_Consulta_desde_saif[Columna2]))))/SUM(IF($A32=[1]!Tabla_Consulta_desde_saif[ifi],IF([1]!Tabla_Consulta_desde_saif[con_cod]=TRANSPOSE($Q$1:$Q$6),IF('Reporte TC'!$A$7=[1]!Tabla_Consulta_desde_saif[tra_cod],[1]!Tabla_Consulta_desde_saif[Columna1]))))),"")</f>
        <v/>
      </c>
      <c r="K32" s="65">
        <f t="array" ref="K32">IFERROR((SUM(IF($A32=[1]!Tabla_Consulta_desde_saif[ifi],IF([1]!Tabla_Consulta_desde_saif[con_cod]=TRANSPOSE($Q$1:$Q$6),IF('Reporte TC'!$A$8=[1]!Tabla_Consulta_desde_saif[tra_cod],[1]!Tabla_Consulta_desde_saif[Columna2]))))/SUM(IF($A32=[1]!Tabla_Consulta_desde_saif[ifi],IF([1]!Tabla_Consulta_desde_saif[con_cod]=TRANSPOSE($Q$1:$Q$6),IF('Reporte TC'!$A$8=[1]!Tabla_Consulta_desde_saif[tra_cod],[1]!Tabla_Consulta_desde_saif[Columna1]))))),"")</f>
        <v>6.97</v>
      </c>
      <c r="L32" s="66"/>
      <c r="M32" s="67">
        <f t="shared" si="3"/>
        <v>6.97</v>
      </c>
      <c r="N32" s="67">
        <f t="shared" si="1"/>
        <v>6.97</v>
      </c>
      <c r="AH32" s="55"/>
      <c r="AI32" s="56"/>
      <c r="AJ32" s="56"/>
      <c r="AK32" s="56"/>
      <c r="AL32" s="56"/>
      <c r="AM32" s="56"/>
      <c r="AN32" s="56"/>
      <c r="AO32" s="56"/>
      <c r="AP32" s="56"/>
    </row>
    <row r="33" spans="1:42" s="54" customFormat="1" ht="12" customHeight="1" x14ac:dyDescent="0.25">
      <c r="A33" s="76">
        <v>3011</v>
      </c>
      <c r="C33" s="57" t="s">
        <v>46</v>
      </c>
      <c r="D33" s="62">
        <f t="array" ref="D33">IFERROR((SUM(IF($A33=[1]!Tabla_Consulta_desde_saif[ifi],IF($Q$1=[1]!Tabla_Consulta_desde_saif[con_cod],IF('Reporte TC'!$A$7=[1]!Tabla_Consulta_desde_saif[tra_cod],[1]!Tabla_Consulta_desde_saif[Columna2]))))/SUM(IF($A33=[1]!Tabla_Consulta_desde_saif[ifi],IF($Q$1=[1]!Tabla_Consulta_desde_saif[con_cod],IF('Reporte TC'!$A$7=[1]!Tabla_Consulta_desde_saif[tra_cod],[1]!Tabla_Consulta_desde_saif[Columna1]))))),"")</f>
        <v>6.86</v>
      </c>
      <c r="E33" s="63" t="str">
        <f t="array" ref="E33">IFERROR((SUM(IF($A33=[1]!Tabla_Consulta_desde_saif[ifi],IF($Q$1=[1]!Tabla_Consulta_desde_saif[con_cod],IF('Reporte TC'!$A$8=[1]!Tabla_Consulta_desde_saif[tra_cod],[1]!Tabla_Consulta_desde_saif[Columna2]))))/SUM(IF($A33=[1]!Tabla_Consulta_desde_saif[ifi],IF($Q$1=[1]!Tabla_Consulta_desde_saif[con_cod],IF('Reporte TC'!$A$8=[1]!Tabla_Consulta_desde_saif[tra_cod],[1]!Tabla_Consulta_desde_saif[Columna1]))))),"")</f>
        <v/>
      </c>
      <c r="F33" s="63" t="str">
        <f t="array" ref="F33">IFERROR((SUM(IF($A33=[1]!Tabla_Consulta_desde_saif[ifi],IF($Q$2=[1]!Tabla_Consulta_desde_saif[con_cod],IF('Reporte TC'!$A$7=[1]!Tabla_Consulta_desde_saif[tra_cod],[1]!Tabla_Consulta_desde_saif[Columna2]))))/SUM(IF($A33=[1]!Tabla_Consulta_desde_saif[ifi],IF($Q$2=[1]!Tabla_Consulta_desde_saif[con_cod],IF('Reporte TC'!$A$7=[1]!Tabla_Consulta_desde_saif[tra_cod],[1]!Tabla_Consulta_desde_saif[Columna1]))))),"")</f>
        <v/>
      </c>
      <c r="G33" s="63" t="str">
        <f t="array" ref="G33">IFERROR((SUM(IF($A33=[1]!Tabla_Consulta_desde_saif[ifi],IF($Q$2=[1]!Tabla_Consulta_desde_saif[con_cod],IF('Reporte TC'!$A$8=[1]!Tabla_Consulta_desde_saif[tra_cod],[1]!Tabla_Consulta_desde_saif[Columna2]))))/SUM(IF($A33=[1]!Tabla_Consulta_desde_saif[ifi],IF($Q$2=[1]!Tabla_Consulta_desde_saif[con_cod],IF('Reporte TC'!$A$8=[1]!Tabla_Consulta_desde_saif[tra_cod],[1]!Tabla_Consulta_desde_saif[Columna1]))))),"")</f>
        <v/>
      </c>
      <c r="H33" s="63" t="str">
        <f t="array" ref="H33">IFERROR((SUM(IF($A33=[1]!Tabla_Consulta_desde_saif[ifi],IF($Q$3=[1]!Tabla_Consulta_desde_saif[con_cod],IF('Reporte TC'!$A$7=[1]!Tabla_Consulta_desde_saif[tra_cod],[1]!Tabla_Consulta_desde_saif[Columna2]))))/SUM(IF($A33=[1]!Tabla_Consulta_desde_saif[ifi],IF($Q$3=[1]!Tabla_Consulta_desde_saif[con_cod],IF('Reporte TC'!$A$7=[1]!Tabla_Consulta_desde_saif[tra_cod],[1]!Tabla_Consulta_desde_saif[Columna1]))))),"")</f>
        <v/>
      </c>
      <c r="I33" s="65" t="str">
        <f t="array" ref="I33">IFERROR((SUM(IF($A33=[1]!Tabla_Consulta_desde_saif[ifi],IF($Q$3=[1]!Tabla_Consulta_desde_saif[con_cod],IF('Reporte TC'!$A$8=[1]!Tabla_Consulta_desde_saif[tra_cod],[1]!Tabla_Consulta_desde_saif[Columna2]))))/SUM(IF($A33=[1]!Tabla_Consulta_desde_saif[ifi],IF($Q$3=[1]!Tabla_Consulta_desde_saif[con_cod],IF('Reporte TC'!$A$8=[1]!Tabla_Consulta_desde_saif[tra_cod],[1]!Tabla_Consulta_desde_saif[Columna1]))))),"")</f>
        <v/>
      </c>
      <c r="J33" s="64">
        <f t="array" ref="J33">IFERROR((SUM(IF($A33=[1]!Tabla_Consulta_desde_saif[ifi],IF([1]!Tabla_Consulta_desde_saif[con_cod]=TRANSPOSE($Q$1:$Q$6),IF('Reporte TC'!$A$7=[1]!Tabla_Consulta_desde_saif[tra_cod],[1]!Tabla_Consulta_desde_saif[Columna2]))))/SUM(IF($A33=[1]!Tabla_Consulta_desde_saif[ifi],IF([1]!Tabla_Consulta_desde_saif[con_cod]=TRANSPOSE($Q$1:$Q$6),IF('Reporte TC'!$A$7=[1]!Tabla_Consulta_desde_saif[tra_cod],[1]!Tabla_Consulta_desde_saif[Columna1]))))),"")</f>
        <v>6.86</v>
      </c>
      <c r="K33" s="65" t="str">
        <f t="array" ref="K33">IFERROR((SUM(IF($A33=[1]!Tabla_Consulta_desde_saif[ifi],IF([1]!Tabla_Consulta_desde_saif[con_cod]=TRANSPOSE($Q$1:$Q$6),IF('Reporte TC'!$A$8=[1]!Tabla_Consulta_desde_saif[tra_cod],[1]!Tabla_Consulta_desde_saif[Columna2]))))/SUM(IF($A33=[1]!Tabla_Consulta_desde_saif[ifi],IF([1]!Tabla_Consulta_desde_saif[con_cod]=TRANSPOSE($Q$1:$Q$6),IF('Reporte TC'!$A$8=[1]!Tabla_Consulta_desde_saif[tra_cod],[1]!Tabla_Consulta_desde_saif[Columna1]))))),"")</f>
        <v/>
      </c>
      <c r="L33" s="66"/>
      <c r="M33" s="67">
        <f t="shared" si="3"/>
        <v>6.86</v>
      </c>
      <c r="N33" s="67">
        <f t="shared" si="1"/>
        <v>6.86</v>
      </c>
      <c r="AH33" s="55"/>
      <c r="AI33" s="56"/>
      <c r="AJ33" s="56"/>
      <c r="AK33" s="56"/>
      <c r="AL33" s="56"/>
      <c r="AM33" s="56"/>
      <c r="AN33" s="56"/>
      <c r="AO33" s="56"/>
      <c r="AP33" s="56"/>
    </row>
    <row r="34" spans="1:42" s="54" customFormat="1" ht="12" customHeight="1" x14ac:dyDescent="0.25">
      <c r="A34" s="76">
        <v>3012</v>
      </c>
      <c r="C34" s="57" t="s">
        <v>47</v>
      </c>
      <c r="D34" s="62">
        <f t="array" ref="D34">IFERROR((SUM(IF($A34=[1]!Tabla_Consulta_desde_saif[ifi],IF($Q$1=[1]!Tabla_Consulta_desde_saif[con_cod],IF('Reporte TC'!$A$7=[1]!Tabla_Consulta_desde_saif[tra_cod],[1]!Tabla_Consulta_desde_saif[Columna2]))))/SUM(IF($A34=[1]!Tabla_Consulta_desde_saif[ifi],IF($Q$1=[1]!Tabla_Consulta_desde_saif[con_cod],IF('Reporte TC'!$A$7=[1]!Tabla_Consulta_desde_saif[tra_cod],[1]!Tabla_Consulta_desde_saif[Columna1]))))),"")</f>
        <v>6.8500000000000005</v>
      </c>
      <c r="E34" s="63">
        <f t="array" ref="E34">IFERROR((SUM(IF($A34=[1]!Tabla_Consulta_desde_saif[ifi],IF($Q$1=[1]!Tabla_Consulta_desde_saif[con_cod],IF('Reporte TC'!$A$8=[1]!Tabla_Consulta_desde_saif[tra_cod],[1]!Tabla_Consulta_desde_saif[Columna2]))))/SUM(IF($A34=[1]!Tabla_Consulta_desde_saif[ifi],IF($Q$1=[1]!Tabla_Consulta_desde_saif[con_cod],IF('Reporte TC'!$A$8=[1]!Tabla_Consulta_desde_saif[tra_cod],[1]!Tabla_Consulta_desde_saif[Columna1]))))),"")</f>
        <v>6.9700000000000006</v>
      </c>
      <c r="F34" s="63" t="str">
        <f t="array" ref="F34">IFERROR((SUM(IF($A34=[1]!Tabla_Consulta_desde_saif[ifi],IF($Q$2=[1]!Tabla_Consulta_desde_saif[con_cod],IF('Reporte TC'!$A$7=[1]!Tabla_Consulta_desde_saif[tra_cod],[1]!Tabla_Consulta_desde_saif[Columna2]))))/SUM(IF($A34=[1]!Tabla_Consulta_desde_saif[ifi],IF($Q$2=[1]!Tabla_Consulta_desde_saif[con_cod],IF('Reporte TC'!$A$7=[1]!Tabla_Consulta_desde_saif[tra_cod],[1]!Tabla_Consulta_desde_saif[Columna1]))))),"")</f>
        <v/>
      </c>
      <c r="G34" s="63" t="str">
        <f t="array" ref="G34">IFERROR((SUM(IF($A34=[1]!Tabla_Consulta_desde_saif[ifi],IF($Q$2=[1]!Tabla_Consulta_desde_saif[con_cod],IF('Reporte TC'!$A$8=[1]!Tabla_Consulta_desde_saif[tra_cod],[1]!Tabla_Consulta_desde_saif[Columna2]))))/SUM(IF($A34=[1]!Tabla_Consulta_desde_saif[ifi],IF($Q$2=[1]!Tabla_Consulta_desde_saif[con_cod],IF('Reporte TC'!$A$8=[1]!Tabla_Consulta_desde_saif[tra_cod],[1]!Tabla_Consulta_desde_saif[Columna1]))))),"")</f>
        <v/>
      </c>
      <c r="H34" s="63" t="str">
        <f t="array" ref="H34">IFERROR((SUM(IF($A34=[1]!Tabla_Consulta_desde_saif[ifi],IF($Q$3=[1]!Tabla_Consulta_desde_saif[con_cod],IF('Reporte TC'!$A$7=[1]!Tabla_Consulta_desde_saif[tra_cod],[1]!Tabla_Consulta_desde_saif[Columna2]))))/SUM(IF($A34=[1]!Tabla_Consulta_desde_saif[ifi],IF($Q$3=[1]!Tabla_Consulta_desde_saif[con_cod],IF('Reporte TC'!$A$7=[1]!Tabla_Consulta_desde_saif[tra_cod],[1]!Tabla_Consulta_desde_saif[Columna1]))))),"")</f>
        <v/>
      </c>
      <c r="I34" s="65" t="str">
        <f t="array" ref="I34">IFERROR((SUM(IF($A34=[1]!Tabla_Consulta_desde_saif[ifi],IF($Q$3=[1]!Tabla_Consulta_desde_saif[con_cod],IF('Reporte TC'!$A$8=[1]!Tabla_Consulta_desde_saif[tra_cod],[1]!Tabla_Consulta_desde_saif[Columna2]))))/SUM(IF($A34=[1]!Tabla_Consulta_desde_saif[ifi],IF($Q$3=[1]!Tabla_Consulta_desde_saif[con_cod],IF('Reporte TC'!$A$8=[1]!Tabla_Consulta_desde_saif[tra_cod],[1]!Tabla_Consulta_desde_saif[Columna1]))))),"")</f>
        <v/>
      </c>
      <c r="J34" s="64">
        <f t="array" ref="J34">IFERROR((SUM(IF($A34=[1]!Tabla_Consulta_desde_saif[ifi],IF([1]!Tabla_Consulta_desde_saif[con_cod]=TRANSPOSE($Q$1:$Q$6),IF('Reporte TC'!$A$7=[1]!Tabla_Consulta_desde_saif[tra_cod],[1]!Tabla_Consulta_desde_saif[Columna2]))))/SUM(IF($A34=[1]!Tabla_Consulta_desde_saif[ifi],IF([1]!Tabla_Consulta_desde_saif[con_cod]=TRANSPOSE($Q$1:$Q$6),IF('Reporte TC'!$A$7=[1]!Tabla_Consulta_desde_saif[tra_cod],[1]!Tabla_Consulta_desde_saif[Columna1]))))),"")</f>
        <v>6.8500000000000005</v>
      </c>
      <c r="K34" s="65">
        <f t="array" ref="K34">IFERROR((SUM(IF($A34=[1]!Tabla_Consulta_desde_saif[ifi],IF([1]!Tabla_Consulta_desde_saif[con_cod]=TRANSPOSE($Q$1:$Q$6),IF('Reporte TC'!$A$8=[1]!Tabla_Consulta_desde_saif[tra_cod],[1]!Tabla_Consulta_desde_saif[Columna2]))))/SUM(IF($A34=[1]!Tabla_Consulta_desde_saif[ifi],IF([1]!Tabla_Consulta_desde_saif[con_cod]=TRANSPOSE($Q$1:$Q$6),IF('Reporte TC'!$A$8=[1]!Tabla_Consulta_desde_saif[tra_cod],[1]!Tabla_Consulta_desde_saif[Columna1]))))),"")</f>
        <v>6.9700000000000006</v>
      </c>
      <c r="L34" s="66"/>
      <c r="M34" s="67">
        <f t="shared" si="3"/>
        <v>6.9700000000000006</v>
      </c>
      <c r="N34" s="67">
        <f t="shared" si="1"/>
        <v>6.8500000000000005</v>
      </c>
      <c r="AH34" s="55"/>
      <c r="AI34" s="56"/>
      <c r="AJ34" s="56"/>
      <c r="AK34" s="56"/>
      <c r="AL34" s="56"/>
      <c r="AM34" s="56"/>
      <c r="AN34" s="56"/>
      <c r="AO34" s="56"/>
      <c r="AP34" s="56"/>
    </row>
    <row r="35" spans="1:42" s="54" customFormat="1" ht="12" customHeight="1" x14ac:dyDescent="0.25">
      <c r="A35" s="76">
        <v>3015</v>
      </c>
      <c r="C35" s="57" t="s">
        <v>48</v>
      </c>
      <c r="D35" s="62">
        <f t="array" ref="D35">IFERROR((SUM(IF($A35=[1]!Tabla_Consulta_desde_saif[ifi],IF($Q$1=[1]!Tabla_Consulta_desde_saif[con_cod],IF('Reporte TC'!$A$7=[1]!Tabla_Consulta_desde_saif[tra_cod],[1]!Tabla_Consulta_desde_saif[Columna2]))))/SUM(IF($A35=[1]!Tabla_Consulta_desde_saif[ifi],IF($Q$1=[1]!Tabla_Consulta_desde_saif[con_cod],IF('Reporte TC'!$A$7=[1]!Tabla_Consulta_desde_saif[tra_cod],[1]!Tabla_Consulta_desde_saif[Columna1]))))),"")</f>
        <v>6.85</v>
      </c>
      <c r="E35" s="63">
        <f t="array" ref="E35">IFERROR((SUM(IF($A35=[1]!Tabla_Consulta_desde_saif[ifi],IF($Q$1=[1]!Tabla_Consulta_desde_saif[con_cod],IF('Reporte TC'!$A$8=[1]!Tabla_Consulta_desde_saif[tra_cod],[1]!Tabla_Consulta_desde_saif[Columna2]))))/SUM(IF($A35=[1]!Tabla_Consulta_desde_saif[ifi],IF($Q$1=[1]!Tabla_Consulta_desde_saif[con_cod],IF('Reporte TC'!$A$8=[1]!Tabla_Consulta_desde_saif[tra_cod],[1]!Tabla_Consulta_desde_saif[Columna1]))))),"")</f>
        <v>6.97</v>
      </c>
      <c r="F35" s="63" t="str">
        <f t="array" ref="F35">IFERROR((SUM(IF($A35=[1]!Tabla_Consulta_desde_saif[ifi],IF($Q$2=[1]!Tabla_Consulta_desde_saif[con_cod],IF('Reporte TC'!$A$7=[1]!Tabla_Consulta_desde_saif[tra_cod],[1]!Tabla_Consulta_desde_saif[Columna2]))))/SUM(IF($A35=[1]!Tabla_Consulta_desde_saif[ifi],IF($Q$2=[1]!Tabla_Consulta_desde_saif[con_cod],IF('Reporte TC'!$A$7=[1]!Tabla_Consulta_desde_saif[tra_cod],[1]!Tabla_Consulta_desde_saif[Columna1]))))),"")</f>
        <v/>
      </c>
      <c r="G35" s="63" t="str">
        <f t="array" ref="G35">IFERROR((SUM(IF($A35=[1]!Tabla_Consulta_desde_saif[ifi],IF($Q$2=[1]!Tabla_Consulta_desde_saif[con_cod],IF('Reporte TC'!$A$8=[1]!Tabla_Consulta_desde_saif[tra_cod],[1]!Tabla_Consulta_desde_saif[Columna2]))))/SUM(IF($A35=[1]!Tabla_Consulta_desde_saif[ifi],IF($Q$2=[1]!Tabla_Consulta_desde_saif[con_cod],IF('Reporte TC'!$A$8=[1]!Tabla_Consulta_desde_saif[tra_cod],[1]!Tabla_Consulta_desde_saif[Columna1]))))),"")</f>
        <v/>
      </c>
      <c r="H35" s="63" t="str">
        <f t="array" ref="H35">IFERROR((SUM(IF($A35=[1]!Tabla_Consulta_desde_saif[ifi],IF($Q$3=[1]!Tabla_Consulta_desde_saif[con_cod],IF('Reporte TC'!$A$7=[1]!Tabla_Consulta_desde_saif[tra_cod],[1]!Tabla_Consulta_desde_saif[Columna2]))))/SUM(IF($A35=[1]!Tabla_Consulta_desde_saif[ifi],IF($Q$3=[1]!Tabla_Consulta_desde_saif[con_cod],IF('Reporte TC'!$A$7=[1]!Tabla_Consulta_desde_saif[tra_cod],[1]!Tabla_Consulta_desde_saif[Columna1]))))),"")</f>
        <v/>
      </c>
      <c r="I35" s="65" t="str">
        <f t="array" ref="I35">IFERROR((SUM(IF($A35=[1]!Tabla_Consulta_desde_saif[ifi],IF($Q$3=[1]!Tabla_Consulta_desde_saif[con_cod],IF('Reporte TC'!$A$8=[1]!Tabla_Consulta_desde_saif[tra_cod],[1]!Tabla_Consulta_desde_saif[Columna2]))))/SUM(IF($A35=[1]!Tabla_Consulta_desde_saif[ifi],IF($Q$3=[1]!Tabla_Consulta_desde_saif[con_cod],IF('Reporte TC'!$A$8=[1]!Tabla_Consulta_desde_saif[tra_cod],[1]!Tabla_Consulta_desde_saif[Columna1]))))),"")</f>
        <v/>
      </c>
      <c r="J35" s="64">
        <f t="array" ref="J35">IFERROR((SUM(IF($A35=[1]!Tabla_Consulta_desde_saif[ifi],IF([1]!Tabla_Consulta_desde_saif[con_cod]=TRANSPOSE($Q$1:$Q$6),IF('Reporte TC'!$A$7=[1]!Tabla_Consulta_desde_saif[tra_cod],[1]!Tabla_Consulta_desde_saif[Columna2]))))/SUM(IF($A35=[1]!Tabla_Consulta_desde_saif[ifi],IF([1]!Tabla_Consulta_desde_saif[con_cod]=TRANSPOSE($Q$1:$Q$6),IF('Reporte TC'!$A$7=[1]!Tabla_Consulta_desde_saif[tra_cod],[1]!Tabla_Consulta_desde_saif[Columna1]))))),"")</f>
        <v>6.85</v>
      </c>
      <c r="K35" s="65">
        <f t="array" ref="K35">IFERROR((SUM(IF($A35=[1]!Tabla_Consulta_desde_saif[ifi],IF([1]!Tabla_Consulta_desde_saif[con_cod]=TRANSPOSE($Q$1:$Q$6),IF('Reporte TC'!$A$8=[1]!Tabla_Consulta_desde_saif[tra_cod],[1]!Tabla_Consulta_desde_saif[Columna2]))))/SUM(IF($A35=[1]!Tabla_Consulta_desde_saif[ifi],IF([1]!Tabla_Consulta_desde_saif[con_cod]=TRANSPOSE($Q$1:$Q$6),IF('Reporte TC'!$A$8=[1]!Tabla_Consulta_desde_saif[tra_cod],[1]!Tabla_Consulta_desde_saif[Columna1]))))),"")</f>
        <v>6.97</v>
      </c>
      <c r="L35" s="66"/>
      <c r="M35" s="67">
        <f t="shared" si="3"/>
        <v>6.97</v>
      </c>
      <c r="N35" s="67">
        <f t="shared" si="1"/>
        <v>6.85</v>
      </c>
      <c r="AH35" s="55"/>
      <c r="AI35" s="56"/>
      <c r="AJ35" s="56"/>
      <c r="AK35" s="56"/>
      <c r="AL35" s="56"/>
      <c r="AM35" s="56"/>
      <c r="AN35" s="56"/>
      <c r="AO35" s="56"/>
      <c r="AP35" s="56"/>
    </row>
    <row r="36" spans="1:42" s="54" customFormat="1" ht="12" customHeight="1" x14ac:dyDescent="0.25">
      <c r="A36" s="76">
        <v>3016</v>
      </c>
      <c r="C36" s="57" t="s">
        <v>49</v>
      </c>
      <c r="D36" s="62">
        <f t="array" ref="D36">IFERROR((SUM(IF($A36=[1]!Tabla_Consulta_desde_saif[ifi],IF($Q$1=[1]!Tabla_Consulta_desde_saif[con_cod],IF('Reporte TC'!$A$7=[1]!Tabla_Consulta_desde_saif[tra_cod],[1]!Tabla_Consulta_desde_saif[Columna2]))))/SUM(IF($A36=[1]!Tabla_Consulta_desde_saif[ifi],IF($Q$1=[1]!Tabla_Consulta_desde_saif[con_cod],IF('Reporte TC'!$A$7=[1]!Tabla_Consulta_desde_saif[tra_cod],[1]!Tabla_Consulta_desde_saif[Columna1]))))),"")</f>
        <v>6.8500000000000005</v>
      </c>
      <c r="E36" s="63">
        <f t="array" ref="E36">IFERROR((SUM(IF($A36=[1]!Tabla_Consulta_desde_saif[ifi],IF($Q$1=[1]!Tabla_Consulta_desde_saif[con_cod],IF('Reporte TC'!$A$8=[1]!Tabla_Consulta_desde_saif[tra_cod],[1]!Tabla_Consulta_desde_saif[Columna2]))))/SUM(IF($A36=[1]!Tabla_Consulta_desde_saif[ifi],IF($Q$1=[1]!Tabla_Consulta_desde_saif[con_cod],IF('Reporte TC'!$A$8=[1]!Tabla_Consulta_desde_saif[tra_cod],[1]!Tabla_Consulta_desde_saif[Columna1]))))),"")</f>
        <v>6.9700000000000006</v>
      </c>
      <c r="F36" s="63" t="str">
        <f t="array" ref="F36">IFERROR((SUM(IF($A36=[1]!Tabla_Consulta_desde_saif[ifi],IF($Q$2=[1]!Tabla_Consulta_desde_saif[con_cod],IF('Reporte TC'!$A$7=[1]!Tabla_Consulta_desde_saif[tra_cod],[1]!Tabla_Consulta_desde_saif[Columna2]))))/SUM(IF($A36=[1]!Tabla_Consulta_desde_saif[ifi],IF($Q$2=[1]!Tabla_Consulta_desde_saif[con_cod],IF('Reporte TC'!$A$7=[1]!Tabla_Consulta_desde_saif[tra_cod],[1]!Tabla_Consulta_desde_saif[Columna1]))))),"")</f>
        <v/>
      </c>
      <c r="G36" s="63" t="str">
        <f t="array" ref="G36">IFERROR((SUM(IF($A36=[1]!Tabla_Consulta_desde_saif[ifi],IF($Q$2=[1]!Tabla_Consulta_desde_saif[con_cod],IF('Reporte TC'!$A$8=[1]!Tabla_Consulta_desde_saif[tra_cod],[1]!Tabla_Consulta_desde_saif[Columna2]))))/SUM(IF($A36=[1]!Tabla_Consulta_desde_saif[ifi],IF($Q$2=[1]!Tabla_Consulta_desde_saif[con_cod],IF('Reporte TC'!$A$8=[1]!Tabla_Consulta_desde_saif[tra_cod],[1]!Tabla_Consulta_desde_saif[Columna1]))))),"")</f>
        <v/>
      </c>
      <c r="H36" s="63" t="str">
        <f t="array" ref="H36">IFERROR((SUM(IF($A36=[1]!Tabla_Consulta_desde_saif[ifi],IF($Q$3=[1]!Tabla_Consulta_desde_saif[con_cod],IF('Reporte TC'!$A$7=[1]!Tabla_Consulta_desde_saif[tra_cod],[1]!Tabla_Consulta_desde_saif[Columna2]))))/SUM(IF($A36=[1]!Tabla_Consulta_desde_saif[ifi],IF($Q$3=[1]!Tabla_Consulta_desde_saif[con_cod],IF('Reporte TC'!$A$7=[1]!Tabla_Consulta_desde_saif[tra_cod],[1]!Tabla_Consulta_desde_saif[Columna1]))))),"")</f>
        <v/>
      </c>
      <c r="I36" s="65" t="str">
        <f t="array" ref="I36">IFERROR((SUM(IF($A36=[1]!Tabla_Consulta_desde_saif[ifi],IF($Q$3=[1]!Tabla_Consulta_desde_saif[con_cod],IF('Reporte TC'!$A$8=[1]!Tabla_Consulta_desde_saif[tra_cod],[1]!Tabla_Consulta_desde_saif[Columna2]))))/SUM(IF($A36=[1]!Tabla_Consulta_desde_saif[ifi],IF($Q$3=[1]!Tabla_Consulta_desde_saif[con_cod],IF('Reporte TC'!$A$8=[1]!Tabla_Consulta_desde_saif[tra_cod],[1]!Tabla_Consulta_desde_saif[Columna1]))))),"")</f>
        <v/>
      </c>
      <c r="J36" s="64">
        <f t="array" ref="J36">IFERROR((SUM(IF($A36=[1]!Tabla_Consulta_desde_saif[ifi],IF([1]!Tabla_Consulta_desde_saif[con_cod]=TRANSPOSE($Q$1:$Q$6),IF('Reporte TC'!$A$7=[1]!Tabla_Consulta_desde_saif[tra_cod],[1]!Tabla_Consulta_desde_saif[Columna2]))))/SUM(IF($A36=[1]!Tabla_Consulta_desde_saif[ifi],IF([1]!Tabla_Consulta_desde_saif[con_cod]=TRANSPOSE($Q$1:$Q$6),IF('Reporte TC'!$A$7=[1]!Tabla_Consulta_desde_saif[tra_cod],[1]!Tabla_Consulta_desde_saif[Columna1]))))),"")</f>
        <v>6.8500000000000005</v>
      </c>
      <c r="K36" s="65">
        <f t="array" ref="K36">IFERROR((SUM(IF($A36=[1]!Tabla_Consulta_desde_saif[ifi],IF([1]!Tabla_Consulta_desde_saif[con_cod]=TRANSPOSE($Q$1:$Q$6),IF('Reporte TC'!$A$8=[1]!Tabla_Consulta_desde_saif[tra_cod],[1]!Tabla_Consulta_desde_saif[Columna2]))))/SUM(IF($A36=[1]!Tabla_Consulta_desde_saif[ifi],IF([1]!Tabla_Consulta_desde_saif[con_cod]=TRANSPOSE($Q$1:$Q$6),IF('Reporte TC'!$A$8=[1]!Tabla_Consulta_desde_saif[tra_cod],[1]!Tabla_Consulta_desde_saif[Columna1]))))),"")</f>
        <v>6.9700000000000006</v>
      </c>
      <c r="L36" s="66"/>
      <c r="M36" s="67">
        <f t="shared" si="3"/>
        <v>6.9700000000000006</v>
      </c>
      <c r="N36" s="67">
        <f t="shared" si="1"/>
        <v>6.8500000000000005</v>
      </c>
      <c r="AH36" s="55"/>
      <c r="AI36" s="56"/>
      <c r="AJ36" s="56"/>
      <c r="AK36" s="56"/>
      <c r="AL36" s="56"/>
      <c r="AM36" s="56"/>
      <c r="AN36" s="56"/>
      <c r="AO36" s="56"/>
      <c r="AP36" s="56"/>
    </row>
    <row r="37" spans="1:42" s="54" customFormat="1" ht="15.75" x14ac:dyDescent="0.25">
      <c r="A37" s="76">
        <v>3021</v>
      </c>
      <c r="C37" s="57" t="s">
        <v>50</v>
      </c>
      <c r="D37" s="62" t="str">
        <f t="array" ref="D37">IFERROR((SUM(IF($A37=[1]!Tabla_Consulta_desde_saif[ifi],IF($Q$1=[1]!Tabla_Consulta_desde_saif[con_cod],IF('Reporte TC'!$A$7=[1]!Tabla_Consulta_desde_saif[tra_cod],[1]!Tabla_Consulta_desde_saif[Columna2]))))/SUM(IF($A37=[1]!Tabla_Consulta_desde_saif[ifi],IF($Q$1=[1]!Tabla_Consulta_desde_saif[con_cod],IF('Reporte TC'!$A$7=[1]!Tabla_Consulta_desde_saif[tra_cod],[1]!Tabla_Consulta_desde_saif[Columna1]))))),"")</f>
        <v/>
      </c>
      <c r="E37" s="63" t="str">
        <f t="array" ref="E37">IFERROR((SUM(IF($A37=[1]!Tabla_Consulta_desde_saif[ifi],IF($Q$1=[1]!Tabla_Consulta_desde_saif[con_cod],IF('Reporte TC'!$A$8=[1]!Tabla_Consulta_desde_saif[tra_cod],[1]!Tabla_Consulta_desde_saif[Columna2]))))/SUM(IF($A37=[1]!Tabla_Consulta_desde_saif[ifi],IF($Q$1=[1]!Tabla_Consulta_desde_saif[con_cod],IF('Reporte TC'!$A$8=[1]!Tabla_Consulta_desde_saif[tra_cod],[1]!Tabla_Consulta_desde_saif[Columna1]))))),"")</f>
        <v/>
      </c>
      <c r="F37" s="63" t="str">
        <f t="array" ref="F37">IFERROR((SUM(IF($A37=[1]!Tabla_Consulta_desde_saif[ifi],IF($Q$2=[1]!Tabla_Consulta_desde_saif[con_cod],IF('Reporte TC'!$A$7=[1]!Tabla_Consulta_desde_saif[tra_cod],[1]!Tabla_Consulta_desde_saif[Columna2]))))/SUM(IF($A37=[1]!Tabla_Consulta_desde_saif[ifi],IF($Q$2=[1]!Tabla_Consulta_desde_saif[con_cod],IF('Reporte TC'!$A$7=[1]!Tabla_Consulta_desde_saif[tra_cod],[1]!Tabla_Consulta_desde_saif[Columna1]))))),"")</f>
        <v/>
      </c>
      <c r="G37" s="63" t="str">
        <f t="array" ref="G37">IFERROR((SUM(IF($A37=[1]!Tabla_Consulta_desde_saif[ifi],IF($Q$2=[1]!Tabla_Consulta_desde_saif[con_cod],IF('Reporte TC'!$A$8=[1]!Tabla_Consulta_desde_saif[tra_cod],[1]!Tabla_Consulta_desde_saif[Columna2]))))/SUM(IF($A37=[1]!Tabla_Consulta_desde_saif[ifi],IF($Q$2=[1]!Tabla_Consulta_desde_saif[con_cod],IF('Reporte TC'!$A$8=[1]!Tabla_Consulta_desde_saif[tra_cod],[1]!Tabla_Consulta_desde_saif[Columna1]))))),"")</f>
        <v/>
      </c>
      <c r="H37" s="63" t="str">
        <f t="array" ref="H37">IFERROR((SUM(IF($A37=[1]!Tabla_Consulta_desde_saif[ifi],IF($Q$3=[1]!Tabla_Consulta_desde_saif[con_cod],IF('Reporte TC'!$A$7=[1]!Tabla_Consulta_desde_saif[tra_cod],[1]!Tabla_Consulta_desde_saif[Columna2]))))/SUM(IF($A37=[1]!Tabla_Consulta_desde_saif[ifi],IF($Q$3=[1]!Tabla_Consulta_desde_saif[con_cod],IF('Reporte TC'!$A$7=[1]!Tabla_Consulta_desde_saif[tra_cod],[1]!Tabla_Consulta_desde_saif[Columna1]))))),"")</f>
        <v/>
      </c>
      <c r="I37" s="65" t="str">
        <f t="array" ref="I37">IFERROR((SUM(IF($A37=[1]!Tabla_Consulta_desde_saif[ifi],IF($Q$3=[1]!Tabla_Consulta_desde_saif[con_cod],IF('Reporte TC'!$A$8=[1]!Tabla_Consulta_desde_saif[tra_cod],[1]!Tabla_Consulta_desde_saif[Columna2]))))/SUM(IF($A37=[1]!Tabla_Consulta_desde_saif[ifi],IF($Q$3=[1]!Tabla_Consulta_desde_saif[con_cod],IF('Reporte TC'!$A$8=[1]!Tabla_Consulta_desde_saif[tra_cod],[1]!Tabla_Consulta_desde_saif[Columna1]))))),"")</f>
        <v/>
      </c>
      <c r="J37" s="64" t="str">
        <f t="array" ref="J37">IFERROR((SUM(IF($A37=[1]!Tabla_Consulta_desde_saif[ifi],IF([1]!Tabla_Consulta_desde_saif[con_cod]=TRANSPOSE($Q$1:$Q$6),IF('Reporte TC'!$A$7=[1]!Tabla_Consulta_desde_saif[tra_cod],[1]!Tabla_Consulta_desde_saif[Columna2]))))/SUM(IF($A37=[1]!Tabla_Consulta_desde_saif[ifi],IF([1]!Tabla_Consulta_desde_saif[con_cod]=TRANSPOSE($Q$1:$Q$6),IF('Reporte TC'!$A$7=[1]!Tabla_Consulta_desde_saif[tra_cod],[1]!Tabla_Consulta_desde_saif[Columna1]))))),"")</f>
        <v/>
      </c>
      <c r="K37" s="65" t="str">
        <f t="array" ref="K37">IFERROR((SUM(IF($A37=[1]!Tabla_Consulta_desde_saif[ifi],IF([1]!Tabla_Consulta_desde_saif[con_cod]=TRANSPOSE($Q$1:$Q$6),IF('Reporte TC'!$A$8=[1]!Tabla_Consulta_desde_saif[tra_cod],[1]!Tabla_Consulta_desde_saif[Columna2]))))/SUM(IF($A37=[1]!Tabla_Consulta_desde_saif[ifi],IF([1]!Tabla_Consulta_desde_saif[con_cod]=TRANSPOSE($Q$1:$Q$6),IF('Reporte TC'!$A$8=[1]!Tabla_Consulta_desde_saif[tra_cod],[1]!Tabla_Consulta_desde_saif[Columna1]))))),"")</f>
        <v/>
      </c>
      <c r="L37" s="66"/>
      <c r="M37" s="67">
        <f t="shared" si="3"/>
        <v>0</v>
      </c>
      <c r="N37" s="67">
        <f t="shared" si="1"/>
        <v>0</v>
      </c>
      <c r="AH37" s="55"/>
      <c r="AI37" s="56"/>
      <c r="AJ37" s="56"/>
      <c r="AK37" s="56"/>
      <c r="AL37" s="56"/>
      <c r="AM37" s="56"/>
      <c r="AN37" s="56"/>
      <c r="AO37" s="56"/>
      <c r="AP37" s="56"/>
    </row>
    <row r="38" spans="1:42" s="54" customFormat="1" ht="15" x14ac:dyDescent="0.25">
      <c r="A38" s="76">
        <v>3022</v>
      </c>
      <c r="C38" s="57" t="s">
        <v>51</v>
      </c>
      <c r="D38" s="62">
        <f t="array" ref="D38">IFERROR((SUM(IF($A38=[1]!Tabla_Consulta_desde_saif[ifi],IF($Q$1=[1]!Tabla_Consulta_desde_saif[con_cod],IF('Reporte TC'!$A$7=[1]!Tabla_Consulta_desde_saif[tra_cod],[1]!Tabla_Consulta_desde_saif[Columna2]))))/SUM(IF($A38=[1]!Tabla_Consulta_desde_saif[ifi],IF($Q$1=[1]!Tabla_Consulta_desde_saif[con_cod],IF('Reporte TC'!$A$7=[1]!Tabla_Consulta_desde_saif[tra_cod],[1]!Tabla_Consulta_desde_saif[Columna1]))))),"")</f>
        <v>6.8500000000000005</v>
      </c>
      <c r="E38" s="63">
        <f t="array" ref="E38">IFERROR((SUM(IF($A38=[1]!Tabla_Consulta_desde_saif[ifi],IF($Q$1=[1]!Tabla_Consulta_desde_saif[con_cod],IF('Reporte TC'!$A$8=[1]!Tabla_Consulta_desde_saif[tra_cod],[1]!Tabla_Consulta_desde_saif[Columna2]))))/SUM(IF($A38=[1]!Tabla_Consulta_desde_saif[ifi],IF($Q$1=[1]!Tabla_Consulta_desde_saif[con_cod],IF('Reporte TC'!$A$8=[1]!Tabla_Consulta_desde_saif[tra_cod],[1]!Tabla_Consulta_desde_saif[Columna1]))))),"")</f>
        <v>6.9700000000000006</v>
      </c>
      <c r="F38" s="63" t="str">
        <f t="array" ref="F38">IFERROR((SUM(IF($A38=[1]!Tabla_Consulta_desde_saif[ifi],IF($Q$2=[1]!Tabla_Consulta_desde_saif[con_cod],IF('Reporte TC'!$A$7=[1]!Tabla_Consulta_desde_saif[tra_cod],[1]!Tabla_Consulta_desde_saif[Columna2]))))/SUM(IF($A38=[1]!Tabla_Consulta_desde_saif[ifi],IF($Q$2=[1]!Tabla_Consulta_desde_saif[con_cod],IF('Reporte TC'!$A$7=[1]!Tabla_Consulta_desde_saif[tra_cod],[1]!Tabla_Consulta_desde_saif[Columna1]))))),"")</f>
        <v/>
      </c>
      <c r="G38" s="63" t="str">
        <f t="array" ref="G38">IFERROR((SUM(IF($A38=[1]!Tabla_Consulta_desde_saif[ifi],IF($Q$2=[1]!Tabla_Consulta_desde_saif[con_cod],IF('Reporte TC'!$A$8=[1]!Tabla_Consulta_desde_saif[tra_cod],[1]!Tabla_Consulta_desde_saif[Columna2]))))/SUM(IF($A38=[1]!Tabla_Consulta_desde_saif[ifi],IF($Q$2=[1]!Tabla_Consulta_desde_saif[con_cod],IF('Reporte TC'!$A$8=[1]!Tabla_Consulta_desde_saif[tra_cod],[1]!Tabla_Consulta_desde_saif[Columna1]))))),"")</f>
        <v/>
      </c>
      <c r="H38" s="63" t="str">
        <f t="array" ref="H38">IFERROR((SUM(IF($A38=[1]!Tabla_Consulta_desde_saif[ifi],IF($Q$3=[1]!Tabla_Consulta_desde_saif[con_cod],IF('Reporte TC'!$A$7=[1]!Tabla_Consulta_desde_saif[tra_cod],[1]!Tabla_Consulta_desde_saif[Columna2]))))/SUM(IF($A38=[1]!Tabla_Consulta_desde_saif[ifi],IF($Q$3=[1]!Tabla_Consulta_desde_saif[con_cod],IF('Reporte TC'!$A$7=[1]!Tabla_Consulta_desde_saif[tra_cod],[1]!Tabla_Consulta_desde_saif[Columna1]))))),"")</f>
        <v/>
      </c>
      <c r="I38" s="65" t="str">
        <f t="array" ref="I38">IFERROR((SUM(IF($A38=[1]!Tabla_Consulta_desde_saif[ifi],IF($Q$3=[1]!Tabla_Consulta_desde_saif[con_cod],IF('Reporte TC'!$A$8=[1]!Tabla_Consulta_desde_saif[tra_cod],[1]!Tabla_Consulta_desde_saif[Columna2]))))/SUM(IF($A38=[1]!Tabla_Consulta_desde_saif[ifi],IF($Q$3=[1]!Tabla_Consulta_desde_saif[con_cod],IF('Reporte TC'!$A$8=[1]!Tabla_Consulta_desde_saif[tra_cod],[1]!Tabla_Consulta_desde_saif[Columna1]))))),"")</f>
        <v/>
      </c>
      <c r="J38" s="64">
        <f t="array" ref="J38">IFERROR((SUM(IF($A38=[1]!Tabla_Consulta_desde_saif[ifi],IF([1]!Tabla_Consulta_desde_saif[con_cod]=TRANSPOSE($Q$1:$Q$6),IF('Reporte TC'!$A$7=[1]!Tabla_Consulta_desde_saif[tra_cod],[1]!Tabla_Consulta_desde_saif[Columna2]))))/SUM(IF($A38=[1]!Tabla_Consulta_desde_saif[ifi],IF([1]!Tabla_Consulta_desde_saif[con_cod]=TRANSPOSE($Q$1:$Q$6),IF('Reporte TC'!$A$7=[1]!Tabla_Consulta_desde_saif[tra_cod],[1]!Tabla_Consulta_desde_saif[Columna1]))))),"")</f>
        <v>6.8500000000000005</v>
      </c>
      <c r="K38" s="65">
        <f t="array" ref="K38">IFERROR((SUM(IF($A38=[1]!Tabla_Consulta_desde_saif[ifi],IF([1]!Tabla_Consulta_desde_saif[con_cod]=TRANSPOSE($Q$1:$Q$6),IF('Reporte TC'!$A$8=[1]!Tabla_Consulta_desde_saif[tra_cod],[1]!Tabla_Consulta_desde_saif[Columna2]))))/SUM(IF($A38=[1]!Tabla_Consulta_desde_saif[ifi],IF([1]!Tabla_Consulta_desde_saif[con_cod]=TRANSPOSE($Q$1:$Q$6),IF('Reporte TC'!$A$8=[1]!Tabla_Consulta_desde_saif[tra_cod],[1]!Tabla_Consulta_desde_saif[Columna1]))))),"")</f>
        <v>6.9700000000000006</v>
      </c>
      <c r="L38" s="66"/>
      <c r="M38" s="67">
        <f t="shared" si="3"/>
        <v>6.9700000000000006</v>
      </c>
      <c r="N38" s="67">
        <f t="shared" si="1"/>
        <v>6.8500000000000005</v>
      </c>
      <c r="AH38" s="55"/>
      <c r="AI38" s="56"/>
      <c r="AJ38" s="56"/>
      <c r="AK38" s="56"/>
      <c r="AL38" s="56"/>
      <c r="AM38" s="56"/>
      <c r="AN38" s="56"/>
      <c r="AO38" s="56"/>
      <c r="AP38" s="56"/>
    </row>
    <row r="39" spans="1:42" s="54" customFormat="1" ht="15" x14ac:dyDescent="0.25">
      <c r="A39" s="76">
        <v>3024</v>
      </c>
      <c r="C39" s="59" t="s">
        <v>52</v>
      </c>
      <c r="D39" s="62">
        <f t="array" ref="D39">IFERROR((SUM(IF($A39=[1]!Tabla_Consulta_desde_saif[ifi],IF($Q$1=[1]!Tabla_Consulta_desde_saif[con_cod],IF('Reporte TC'!$A$7=[1]!Tabla_Consulta_desde_saif[tra_cod],[1]!Tabla_Consulta_desde_saif[Columna2]))))/SUM(IF($A39=[1]!Tabla_Consulta_desde_saif[ifi],IF($Q$1=[1]!Tabla_Consulta_desde_saif[con_cod],IF('Reporte TC'!$A$7=[1]!Tabla_Consulta_desde_saif[tra_cod],[1]!Tabla_Consulta_desde_saif[Columna1]))))),"")</f>
        <v>6.9</v>
      </c>
      <c r="E39" s="63" t="str">
        <f t="array" ref="E39">IFERROR((SUM(IF($A39=[1]!Tabla_Consulta_desde_saif[ifi],IF($Q$1=[1]!Tabla_Consulta_desde_saif[con_cod],IF('Reporte TC'!$A$8=[1]!Tabla_Consulta_desde_saif[tra_cod],[1]!Tabla_Consulta_desde_saif[Columna2]))))/SUM(IF($A39=[1]!Tabla_Consulta_desde_saif[ifi],IF($Q$1=[1]!Tabla_Consulta_desde_saif[con_cod],IF('Reporte TC'!$A$8=[1]!Tabla_Consulta_desde_saif[tra_cod],[1]!Tabla_Consulta_desde_saif[Columna1]))))),"")</f>
        <v/>
      </c>
      <c r="F39" s="63">
        <f t="array" ref="F39">IFERROR((SUM(IF($A39=[1]!Tabla_Consulta_desde_saif[ifi],IF($Q$2=[1]!Tabla_Consulta_desde_saif[con_cod],IF('Reporte TC'!$A$7=[1]!Tabla_Consulta_desde_saif[tra_cod],[1]!Tabla_Consulta_desde_saif[Columna2]))))/SUM(IF($A39=[1]!Tabla_Consulta_desde_saif[ifi],IF($Q$2=[1]!Tabla_Consulta_desde_saif[con_cod],IF('Reporte TC'!$A$7=[1]!Tabla_Consulta_desde_saif[tra_cod],[1]!Tabla_Consulta_desde_saif[Columna1]))))),"")</f>
        <v>6.9499999999999993</v>
      </c>
      <c r="G39" s="63" t="str">
        <f t="array" ref="G39">IFERROR((SUM(IF($A39=[1]!Tabla_Consulta_desde_saif[ifi],IF($Q$2=[1]!Tabla_Consulta_desde_saif[con_cod],IF('Reporte TC'!$A$8=[1]!Tabla_Consulta_desde_saif[tra_cod],[1]!Tabla_Consulta_desde_saif[Columna2]))))/SUM(IF($A39=[1]!Tabla_Consulta_desde_saif[ifi],IF($Q$2=[1]!Tabla_Consulta_desde_saif[con_cod],IF('Reporte TC'!$A$8=[1]!Tabla_Consulta_desde_saif[tra_cod],[1]!Tabla_Consulta_desde_saif[Columna1]))))),"")</f>
        <v/>
      </c>
      <c r="H39" s="63" t="str">
        <f t="array" ref="H39">IFERROR((SUM(IF($A39=[1]!Tabla_Consulta_desde_saif[ifi],IF($Q$3=[1]!Tabla_Consulta_desde_saif[con_cod],IF('Reporte TC'!$A$7=[1]!Tabla_Consulta_desde_saif[tra_cod],[1]!Tabla_Consulta_desde_saif[Columna2]))))/SUM(IF($A39=[1]!Tabla_Consulta_desde_saif[ifi],IF($Q$3=[1]!Tabla_Consulta_desde_saif[con_cod],IF('Reporte TC'!$A$7=[1]!Tabla_Consulta_desde_saif[tra_cod],[1]!Tabla_Consulta_desde_saif[Columna1]))))),"")</f>
        <v/>
      </c>
      <c r="I39" s="65" t="str">
        <f t="array" ref="I39">IFERROR((SUM(IF($A39=[1]!Tabla_Consulta_desde_saif[ifi],IF($Q$3=[1]!Tabla_Consulta_desde_saif[con_cod],IF('Reporte TC'!$A$8=[1]!Tabla_Consulta_desde_saif[tra_cod],[1]!Tabla_Consulta_desde_saif[Columna2]))))/SUM(IF($A39=[1]!Tabla_Consulta_desde_saif[ifi],IF($Q$3=[1]!Tabla_Consulta_desde_saif[con_cod],IF('Reporte TC'!$A$8=[1]!Tabla_Consulta_desde_saif[tra_cod],[1]!Tabla_Consulta_desde_saif[Columna1]))))),"")</f>
        <v/>
      </c>
      <c r="J39" s="64">
        <f t="array" ref="J39">IFERROR((SUM(IF($A39=[1]!Tabla_Consulta_desde_saif[ifi],IF([1]!Tabla_Consulta_desde_saif[con_cod]=TRANSPOSE($Q$1:$Q$6),IF('Reporte TC'!$A$7=[1]!Tabla_Consulta_desde_saif[tra_cod],[1]!Tabla_Consulta_desde_saif[Columna2]))))/SUM(IF($A39=[1]!Tabla_Consulta_desde_saif[ifi],IF([1]!Tabla_Consulta_desde_saif[con_cod]=TRANSPOSE($Q$1:$Q$6),IF('Reporte TC'!$A$7=[1]!Tabla_Consulta_desde_saif[tra_cod],[1]!Tabla_Consulta_desde_saif[Columna1]))))),"")</f>
        <v>6.9439169435215939</v>
      </c>
      <c r="K39" s="65" t="str">
        <f t="array" ref="K39">IFERROR((SUM(IF($A39=[1]!Tabla_Consulta_desde_saif[ifi],IF([1]!Tabla_Consulta_desde_saif[con_cod]=TRANSPOSE($Q$1:$Q$6),IF('Reporte TC'!$A$8=[1]!Tabla_Consulta_desde_saif[tra_cod],[1]!Tabla_Consulta_desde_saif[Columna2]))))/SUM(IF($A39=[1]!Tabla_Consulta_desde_saif[ifi],IF([1]!Tabla_Consulta_desde_saif[con_cod]=TRANSPOSE($Q$1:$Q$6),IF('Reporte TC'!$A$8=[1]!Tabla_Consulta_desde_saif[tra_cod],[1]!Tabla_Consulta_desde_saif[Columna1]))))),"")</f>
        <v/>
      </c>
      <c r="L39" s="66"/>
      <c r="M39" s="67">
        <f t="shared" si="3"/>
        <v>6.9499999999999993</v>
      </c>
      <c r="N39" s="67">
        <f t="shared" si="1"/>
        <v>6.9</v>
      </c>
      <c r="AH39" s="60"/>
      <c r="AI39" s="56"/>
      <c r="AJ39" s="56"/>
      <c r="AK39" s="56"/>
      <c r="AL39" s="56"/>
      <c r="AM39" s="56"/>
      <c r="AN39" s="56"/>
      <c r="AO39" s="56"/>
      <c r="AP39" s="56"/>
    </row>
    <row r="40" spans="1:42" s="54" customFormat="1" ht="15" x14ac:dyDescent="0.25">
      <c r="A40" s="76">
        <v>3025</v>
      </c>
      <c r="C40" s="59" t="s">
        <v>53</v>
      </c>
      <c r="D40" s="62">
        <f t="array" ref="D40">IFERROR((SUM(IF($A40=[1]!Tabla_Consulta_desde_saif[ifi],IF($Q$1=[1]!Tabla_Consulta_desde_saif[con_cod],IF('Reporte TC'!$A$7=[1]!Tabla_Consulta_desde_saif[tra_cod],[1]!Tabla_Consulta_desde_saif[Columna2]))))/SUM(IF($A40=[1]!Tabla_Consulta_desde_saif[ifi],IF($Q$1=[1]!Tabla_Consulta_desde_saif[con_cod],IF('Reporte TC'!$A$7=[1]!Tabla_Consulta_desde_saif[tra_cod],[1]!Tabla_Consulta_desde_saif[Columna1]))))),"")</f>
        <v>6.8500000000000005</v>
      </c>
      <c r="E40" s="63">
        <f t="array" ref="E40">IFERROR((SUM(IF($A40=[1]!Tabla_Consulta_desde_saif[ifi],IF($Q$1=[1]!Tabla_Consulta_desde_saif[con_cod],IF('Reporte TC'!$A$8=[1]!Tabla_Consulta_desde_saif[tra_cod],[1]!Tabla_Consulta_desde_saif[Columna2]))))/SUM(IF($A40=[1]!Tabla_Consulta_desde_saif[ifi],IF($Q$1=[1]!Tabla_Consulta_desde_saif[con_cod],IF('Reporte TC'!$A$8=[1]!Tabla_Consulta_desde_saif[tra_cod],[1]!Tabla_Consulta_desde_saif[Columna1]))))),"")</f>
        <v>6.96</v>
      </c>
      <c r="F40" s="63" t="str">
        <f t="array" ref="F40">IFERROR((SUM(IF($A40=[1]!Tabla_Consulta_desde_saif[ifi],IF($Q$2=[1]!Tabla_Consulta_desde_saif[con_cod],IF('Reporte TC'!$A$7=[1]!Tabla_Consulta_desde_saif[tra_cod],[1]!Tabla_Consulta_desde_saif[Columna2]))))/SUM(IF($A40=[1]!Tabla_Consulta_desde_saif[ifi],IF($Q$2=[1]!Tabla_Consulta_desde_saif[con_cod],IF('Reporte TC'!$A$7=[1]!Tabla_Consulta_desde_saif[tra_cod],[1]!Tabla_Consulta_desde_saif[Columna1]))))),"")</f>
        <v/>
      </c>
      <c r="G40" s="63" t="str">
        <f t="array" ref="G40">IFERROR((SUM(IF($A40=[1]!Tabla_Consulta_desde_saif[ifi],IF($Q$2=[1]!Tabla_Consulta_desde_saif[con_cod],IF('Reporte TC'!$A$8=[1]!Tabla_Consulta_desde_saif[tra_cod],[1]!Tabla_Consulta_desde_saif[Columna2]))))/SUM(IF($A40=[1]!Tabla_Consulta_desde_saif[ifi],IF($Q$2=[1]!Tabla_Consulta_desde_saif[con_cod],IF('Reporte TC'!$A$8=[1]!Tabla_Consulta_desde_saif[tra_cod],[1]!Tabla_Consulta_desde_saif[Columna1]))))),"")</f>
        <v/>
      </c>
      <c r="H40" s="63" t="str">
        <f t="array" ref="H40">IFERROR((SUM(IF($A40=[1]!Tabla_Consulta_desde_saif[ifi],IF($Q$3=[1]!Tabla_Consulta_desde_saif[con_cod],IF('Reporte TC'!$A$7=[1]!Tabla_Consulta_desde_saif[tra_cod],[1]!Tabla_Consulta_desde_saif[Columna2]))))/SUM(IF($A40=[1]!Tabla_Consulta_desde_saif[ifi],IF($Q$3=[1]!Tabla_Consulta_desde_saif[con_cod],IF('Reporte TC'!$A$7=[1]!Tabla_Consulta_desde_saif[tra_cod],[1]!Tabla_Consulta_desde_saif[Columna1]))))),"")</f>
        <v/>
      </c>
      <c r="I40" s="65" t="str">
        <f t="array" ref="I40">IFERROR((SUM(IF($A40=[1]!Tabla_Consulta_desde_saif[ifi],IF($Q$3=[1]!Tabla_Consulta_desde_saif[con_cod],IF('Reporte TC'!$A$8=[1]!Tabla_Consulta_desde_saif[tra_cod],[1]!Tabla_Consulta_desde_saif[Columna2]))))/SUM(IF($A40=[1]!Tabla_Consulta_desde_saif[ifi],IF($Q$3=[1]!Tabla_Consulta_desde_saif[con_cod],IF('Reporte TC'!$A$8=[1]!Tabla_Consulta_desde_saif[tra_cod],[1]!Tabla_Consulta_desde_saif[Columna1]))))),"")</f>
        <v/>
      </c>
      <c r="J40" s="64">
        <f t="array" ref="J40">IFERROR((SUM(IF($A40=[1]!Tabla_Consulta_desde_saif[ifi],IF([1]!Tabla_Consulta_desde_saif[con_cod]=TRANSPOSE($Q$1:$Q$6),IF('Reporte TC'!$A$7=[1]!Tabla_Consulta_desde_saif[tra_cod],[1]!Tabla_Consulta_desde_saif[Columna2]))))/SUM(IF($A40=[1]!Tabla_Consulta_desde_saif[ifi],IF([1]!Tabla_Consulta_desde_saif[con_cod]=TRANSPOSE($Q$1:$Q$6),IF('Reporte TC'!$A$7=[1]!Tabla_Consulta_desde_saif[tra_cod],[1]!Tabla_Consulta_desde_saif[Columna1]))))),"")</f>
        <v>6.8500000000000005</v>
      </c>
      <c r="K40" s="65">
        <f t="array" ref="K40">IFERROR((SUM(IF($A40=[1]!Tabla_Consulta_desde_saif[ifi],IF([1]!Tabla_Consulta_desde_saif[con_cod]=TRANSPOSE($Q$1:$Q$6),IF('Reporte TC'!$A$8=[1]!Tabla_Consulta_desde_saif[tra_cod],[1]!Tabla_Consulta_desde_saif[Columna2]))))/SUM(IF($A40=[1]!Tabla_Consulta_desde_saif[ifi],IF([1]!Tabla_Consulta_desde_saif[con_cod]=TRANSPOSE($Q$1:$Q$6),IF('Reporte TC'!$A$8=[1]!Tabla_Consulta_desde_saif[tra_cod],[1]!Tabla_Consulta_desde_saif[Columna1]))))),"")</f>
        <v>6.96</v>
      </c>
      <c r="L40" s="66"/>
      <c r="M40" s="67">
        <f t="shared" si="3"/>
        <v>6.96</v>
      </c>
      <c r="N40" s="67">
        <f t="shared" si="1"/>
        <v>6.8500000000000005</v>
      </c>
      <c r="AH40" s="60"/>
      <c r="AI40" s="56"/>
      <c r="AJ40" s="56"/>
      <c r="AK40" s="56"/>
      <c r="AL40" s="56"/>
      <c r="AM40" s="56"/>
      <c r="AN40" s="56"/>
      <c r="AO40" s="56"/>
      <c r="AP40" s="56"/>
    </row>
    <row r="41" spans="1:42" s="54" customFormat="1" ht="15" x14ac:dyDescent="0.25">
      <c r="A41" s="76">
        <v>3026</v>
      </c>
      <c r="C41" s="59" t="s">
        <v>54</v>
      </c>
      <c r="D41" s="62">
        <f t="array" ref="D41">IFERROR((SUM(IF($A41=[1]!Tabla_Consulta_desde_saif[ifi],IF($Q$1=[1]!Tabla_Consulta_desde_saif[con_cod],IF('Reporte TC'!$A$7=[1]!Tabla_Consulta_desde_saif[tra_cod],[1]!Tabla_Consulta_desde_saif[Columna2]))))/SUM(IF($A41=[1]!Tabla_Consulta_desde_saif[ifi],IF($Q$1=[1]!Tabla_Consulta_desde_saif[con_cod],IF('Reporte TC'!$A$7=[1]!Tabla_Consulta_desde_saif[tra_cod],[1]!Tabla_Consulta_desde_saif[Columna1]))))),"")</f>
        <v>6.85</v>
      </c>
      <c r="E41" s="63" t="str">
        <f t="array" ref="E41">IFERROR((SUM(IF($A41=[1]!Tabla_Consulta_desde_saif[ifi],IF($Q$1=[1]!Tabla_Consulta_desde_saif[con_cod],IF('Reporte TC'!$A$8=[1]!Tabla_Consulta_desde_saif[tra_cod],[1]!Tabla_Consulta_desde_saif[Columna2]))))/SUM(IF($A41=[1]!Tabla_Consulta_desde_saif[ifi],IF($Q$1=[1]!Tabla_Consulta_desde_saif[con_cod],IF('Reporte TC'!$A$8=[1]!Tabla_Consulta_desde_saif[tra_cod],[1]!Tabla_Consulta_desde_saif[Columna1]))))),"")</f>
        <v/>
      </c>
      <c r="F41" s="63" t="str">
        <f t="array" ref="F41">IFERROR((SUM(IF($A41=[1]!Tabla_Consulta_desde_saif[ifi],IF($Q$2=[1]!Tabla_Consulta_desde_saif[con_cod],IF('Reporte TC'!$A$7=[1]!Tabla_Consulta_desde_saif[tra_cod],[1]!Tabla_Consulta_desde_saif[Columna2]))))/SUM(IF($A41=[1]!Tabla_Consulta_desde_saif[ifi],IF($Q$2=[1]!Tabla_Consulta_desde_saif[con_cod],IF('Reporte TC'!$A$7=[1]!Tabla_Consulta_desde_saif[tra_cod],[1]!Tabla_Consulta_desde_saif[Columna1]))))),"")</f>
        <v/>
      </c>
      <c r="G41" s="63" t="str">
        <f t="array" ref="G41">IFERROR((SUM(IF($A41=[1]!Tabla_Consulta_desde_saif[ifi],IF($Q$2=[1]!Tabla_Consulta_desde_saif[con_cod],IF('Reporte TC'!$A$8=[1]!Tabla_Consulta_desde_saif[tra_cod],[1]!Tabla_Consulta_desde_saif[Columna2]))))/SUM(IF($A41=[1]!Tabla_Consulta_desde_saif[ifi],IF($Q$2=[1]!Tabla_Consulta_desde_saif[con_cod],IF('Reporte TC'!$A$8=[1]!Tabla_Consulta_desde_saif[tra_cod],[1]!Tabla_Consulta_desde_saif[Columna1]))))),"")</f>
        <v/>
      </c>
      <c r="H41" s="63" t="str">
        <f t="array" ref="H41">IFERROR((SUM(IF($A41=[1]!Tabla_Consulta_desde_saif[ifi],IF($Q$3=[1]!Tabla_Consulta_desde_saif[con_cod],IF('Reporte TC'!$A$7=[1]!Tabla_Consulta_desde_saif[tra_cod],[1]!Tabla_Consulta_desde_saif[Columna2]))))/SUM(IF($A41=[1]!Tabla_Consulta_desde_saif[ifi],IF($Q$3=[1]!Tabla_Consulta_desde_saif[con_cod],IF('Reporte TC'!$A$7=[1]!Tabla_Consulta_desde_saif[tra_cod],[1]!Tabla_Consulta_desde_saif[Columna1]))))),"")</f>
        <v/>
      </c>
      <c r="I41" s="65" t="str">
        <f t="array" ref="I41">IFERROR((SUM(IF($A41=[1]!Tabla_Consulta_desde_saif[ifi],IF($Q$3=[1]!Tabla_Consulta_desde_saif[con_cod],IF('Reporte TC'!$A$8=[1]!Tabla_Consulta_desde_saif[tra_cod],[1]!Tabla_Consulta_desde_saif[Columna2]))))/SUM(IF($A41=[1]!Tabla_Consulta_desde_saif[ifi],IF($Q$3=[1]!Tabla_Consulta_desde_saif[con_cod],IF('Reporte TC'!$A$8=[1]!Tabla_Consulta_desde_saif[tra_cod],[1]!Tabla_Consulta_desde_saif[Columna1]))))),"")</f>
        <v/>
      </c>
      <c r="J41" s="64">
        <f t="array" ref="J41">IFERROR((SUM(IF($A41=[1]!Tabla_Consulta_desde_saif[ifi],IF([1]!Tabla_Consulta_desde_saif[con_cod]=TRANSPOSE($Q$1:$Q$6),IF('Reporte TC'!$A$7=[1]!Tabla_Consulta_desde_saif[tra_cod],[1]!Tabla_Consulta_desde_saif[Columna2]))))/SUM(IF($A41=[1]!Tabla_Consulta_desde_saif[ifi],IF([1]!Tabla_Consulta_desde_saif[con_cod]=TRANSPOSE($Q$1:$Q$6),IF('Reporte TC'!$A$7=[1]!Tabla_Consulta_desde_saif[tra_cod],[1]!Tabla_Consulta_desde_saif[Columna1]))))),"")</f>
        <v>6.85</v>
      </c>
      <c r="K41" s="65" t="str">
        <f t="array" ref="K41">IFERROR((SUM(IF($A41=[1]!Tabla_Consulta_desde_saif[ifi],IF([1]!Tabla_Consulta_desde_saif[con_cod]=TRANSPOSE($Q$1:$Q$6),IF('Reporte TC'!$A$8=[1]!Tabla_Consulta_desde_saif[tra_cod],[1]!Tabla_Consulta_desde_saif[Columna2]))))/SUM(IF($A41=[1]!Tabla_Consulta_desde_saif[ifi],IF([1]!Tabla_Consulta_desde_saif[con_cod]=TRANSPOSE($Q$1:$Q$6),IF('Reporte TC'!$A$8=[1]!Tabla_Consulta_desde_saif[tra_cod],[1]!Tabla_Consulta_desde_saif[Columna1]))))),"")</f>
        <v/>
      </c>
      <c r="L41" s="66"/>
      <c r="M41" s="67">
        <f t="shared" si="3"/>
        <v>6.85</v>
      </c>
      <c r="N41" s="67">
        <f t="shared" si="1"/>
        <v>6.85</v>
      </c>
      <c r="AH41" s="60"/>
      <c r="AI41" s="56"/>
      <c r="AJ41" s="56"/>
      <c r="AK41" s="56"/>
      <c r="AL41" s="56"/>
      <c r="AM41" s="56"/>
      <c r="AN41" s="56"/>
      <c r="AO41" s="56"/>
      <c r="AP41" s="56"/>
    </row>
    <row r="42" spans="1:42" s="54" customFormat="1" ht="15.75" x14ac:dyDescent="0.25">
      <c r="A42" s="76">
        <v>3027</v>
      </c>
      <c r="C42" s="59" t="s">
        <v>55</v>
      </c>
      <c r="D42" s="62" t="str">
        <f t="array" ref="D42">IFERROR((SUM(IF($A42=[1]!Tabla_Consulta_desde_saif[ifi],IF($Q$1=[1]!Tabla_Consulta_desde_saif[con_cod],IF('Reporte TC'!$A$7=[1]!Tabla_Consulta_desde_saif[tra_cod],[1]!Tabla_Consulta_desde_saif[Columna2]))))/SUM(IF($A42=[1]!Tabla_Consulta_desde_saif[ifi],IF($Q$1=[1]!Tabla_Consulta_desde_saif[con_cod],IF('Reporte TC'!$A$7=[1]!Tabla_Consulta_desde_saif[tra_cod],[1]!Tabla_Consulta_desde_saif[Columna1]))))),"")</f>
        <v/>
      </c>
      <c r="E42" s="63" t="str">
        <f t="array" ref="E42">IFERROR((SUM(IF($A42=[1]!Tabla_Consulta_desde_saif[ifi],IF($Q$1=[1]!Tabla_Consulta_desde_saif[con_cod],IF('Reporte TC'!$A$8=[1]!Tabla_Consulta_desde_saif[tra_cod],[1]!Tabla_Consulta_desde_saif[Columna2]))))/SUM(IF($A42=[1]!Tabla_Consulta_desde_saif[ifi],IF($Q$1=[1]!Tabla_Consulta_desde_saif[con_cod],IF('Reporte TC'!$A$8=[1]!Tabla_Consulta_desde_saif[tra_cod],[1]!Tabla_Consulta_desde_saif[Columna1]))))),"")</f>
        <v/>
      </c>
      <c r="F42" s="63" t="str">
        <f t="array" ref="F42">IFERROR((SUM(IF($A42=[1]!Tabla_Consulta_desde_saif[ifi],IF($Q$2=[1]!Tabla_Consulta_desde_saif[con_cod],IF('Reporte TC'!$A$7=[1]!Tabla_Consulta_desde_saif[tra_cod],[1]!Tabla_Consulta_desde_saif[Columna2]))))/SUM(IF($A42=[1]!Tabla_Consulta_desde_saif[ifi],IF($Q$2=[1]!Tabla_Consulta_desde_saif[con_cod],IF('Reporte TC'!$A$7=[1]!Tabla_Consulta_desde_saif[tra_cod],[1]!Tabla_Consulta_desde_saif[Columna1]))))),"")</f>
        <v/>
      </c>
      <c r="G42" s="63" t="str">
        <f t="array" ref="G42">IFERROR((SUM(IF($A42=[1]!Tabla_Consulta_desde_saif[ifi],IF($Q$2=[1]!Tabla_Consulta_desde_saif[con_cod],IF('Reporte TC'!$A$8=[1]!Tabla_Consulta_desde_saif[tra_cod],[1]!Tabla_Consulta_desde_saif[Columna2]))))/SUM(IF($A42=[1]!Tabla_Consulta_desde_saif[ifi],IF($Q$2=[1]!Tabla_Consulta_desde_saif[con_cod],IF('Reporte TC'!$A$8=[1]!Tabla_Consulta_desde_saif[tra_cod],[1]!Tabla_Consulta_desde_saif[Columna1]))))),"")</f>
        <v/>
      </c>
      <c r="H42" s="63" t="str">
        <f t="array" ref="H42">IFERROR((SUM(IF($A42=[1]!Tabla_Consulta_desde_saif[ifi],IF($Q$3=[1]!Tabla_Consulta_desde_saif[con_cod],IF('Reporte TC'!$A$7=[1]!Tabla_Consulta_desde_saif[tra_cod],[1]!Tabla_Consulta_desde_saif[Columna2]))))/SUM(IF($A42=[1]!Tabla_Consulta_desde_saif[ifi],IF($Q$3=[1]!Tabla_Consulta_desde_saif[con_cod],IF('Reporte TC'!$A$7=[1]!Tabla_Consulta_desde_saif[tra_cod],[1]!Tabla_Consulta_desde_saif[Columna1]))))),"")</f>
        <v/>
      </c>
      <c r="I42" s="65" t="str">
        <f t="array" ref="I42">IFERROR((SUM(IF($A42=[1]!Tabla_Consulta_desde_saif[ifi],IF($Q$3=[1]!Tabla_Consulta_desde_saif[con_cod],IF('Reporte TC'!$A$8=[1]!Tabla_Consulta_desde_saif[tra_cod],[1]!Tabla_Consulta_desde_saif[Columna2]))))/SUM(IF($A42=[1]!Tabla_Consulta_desde_saif[ifi],IF($Q$3=[1]!Tabla_Consulta_desde_saif[con_cod],IF('Reporte TC'!$A$8=[1]!Tabla_Consulta_desde_saif[tra_cod],[1]!Tabla_Consulta_desde_saif[Columna1]))))),"")</f>
        <v/>
      </c>
      <c r="J42" s="64" t="str">
        <f t="array" ref="J42">IFERROR((SUM(IF($A42=[1]!Tabla_Consulta_desde_saif[ifi],IF([1]!Tabla_Consulta_desde_saif[con_cod]=TRANSPOSE($Q$1:$Q$6),IF('Reporte TC'!$A$7=[1]!Tabla_Consulta_desde_saif[tra_cod],[1]!Tabla_Consulta_desde_saif[Columna2]))))/SUM(IF($A42=[1]!Tabla_Consulta_desde_saif[ifi],IF([1]!Tabla_Consulta_desde_saif[con_cod]=TRANSPOSE($Q$1:$Q$6),IF('Reporte TC'!$A$7=[1]!Tabla_Consulta_desde_saif[tra_cod],[1]!Tabla_Consulta_desde_saif[Columna1]))))),"")</f>
        <v/>
      </c>
      <c r="K42" s="65" t="str">
        <f t="array" ref="K42">IFERROR((SUM(IF($A42=[1]!Tabla_Consulta_desde_saif[ifi],IF([1]!Tabla_Consulta_desde_saif[con_cod]=TRANSPOSE($Q$1:$Q$6),IF('Reporte TC'!$A$8=[1]!Tabla_Consulta_desde_saif[tra_cod],[1]!Tabla_Consulta_desde_saif[Columna2]))))/SUM(IF($A42=[1]!Tabla_Consulta_desde_saif[ifi],IF([1]!Tabla_Consulta_desde_saif[con_cod]=TRANSPOSE($Q$1:$Q$6),IF('Reporte TC'!$A$8=[1]!Tabla_Consulta_desde_saif[tra_cod],[1]!Tabla_Consulta_desde_saif[Columna1]))))),"")</f>
        <v/>
      </c>
      <c r="L42" s="66"/>
      <c r="M42" s="67">
        <f t="shared" si="3"/>
        <v>0</v>
      </c>
      <c r="N42" s="67">
        <f t="shared" si="1"/>
        <v>0</v>
      </c>
      <c r="AH42" s="60"/>
      <c r="AI42" s="56"/>
      <c r="AJ42" s="56"/>
      <c r="AK42" s="56"/>
      <c r="AL42" s="56"/>
      <c r="AM42" s="56"/>
      <c r="AN42" s="56"/>
      <c r="AO42" s="56"/>
      <c r="AP42" s="56"/>
    </row>
    <row r="43" spans="1:42" s="54" customFormat="1" ht="15.75" x14ac:dyDescent="0.25">
      <c r="A43" s="76">
        <v>3028</v>
      </c>
      <c r="C43" s="59" t="s">
        <v>56</v>
      </c>
      <c r="D43" s="62" t="str">
        <f t="array" ref="D43">IFERROR((SUM(IF($A43=[1]!Tabla_Consulta_desde_saif[ifi],IF($Q$1=[1]!Tabla_Consulta_desde_saif[con_cod],IF('Reporte TC'!$A$7=[1]!Tabla_Consulta_desde_saif[tra_cod],[1]!Tabla_Consulta_desde_saif[Columna2]))))/SUM(IF($A43=[1]!Tabla_Consulta_desde_saif[ifi],IF($Q$1=[1]!Tabla_Consulta_desde_saif[con_cod],IF('Reporte TC'!$A$7=[1]!Tabla_Consulta_desde_saif[tra_cod],[1]!Tabla_Consulta_desde_saif[Columna1]))))),"")</f>
        <v/>
      </c>
      <c r="E43" s="63" t="str">
        <f t="array" ref="E43">IFERROR((SUM(IF($A43=[1]!Tabla_Consulta_desde_saif[ifi],IF($Q$1=[1]!Tabla_Consulta_desde_saif[con_cod],IF('Reporte TC'!$A$8=[1]!Tabla_Consulta_desde_saif[tra_cod],[1]!Tabla_Consulta_desde_saif[Columna2]))))/SUM(IF($A43=[1]!Tabla_Consulta_desde_saif[ifi],IF($Q$1=[1]!Tabla_Consulta_desde_saif[con_cod],IF('Reporte TC'!$A$8=[1]!Tabla_Consulta_desde_saif[tra_cod],[1]!Tabla_Consulta_desde_saif[Columna1]))))),"")</f>
        <v/>
      </c>
      <c r="F43" s="63" t="str">
        <f t="array" ref="F43">IFERROR((SUM(IF($A43=[1]!Tabla_Consulta_desde_saif[ifi],IF($Q$2=[1]!Tabla_Consulta_desde_saif[con_cod],IF('Reporte TC'!$A$7=[1]!Tabla_Consulta_desde_saif[tra_cod],[1]!Tabla_Consulta_desde_saif[Columna2]))))/SUM(IF($A43=[1]!Tabla_Consulta_desde_saif[ifi],IF($Q$2=[1]!Tabla_Consulta_desde_saif[con_cod],IF('Reporte TC'!$A$7=[1]!Tabla_Consulta_desde_saif[tra_cod],[1]!Tabla_Consulta_desde_saif[Columna1]))))),"")</f>
        <v/>
      </c>
      <c r="G43" s="63" t="str">
        <f t="array" ref="G43">IFERROR((SUM(IF($A43=[1]!Tabla_Consulta_desde_saif[ifi],IF($Q$2=[1]!Tabla_Consulta_desde_saif[con_cod],IF('Reporte TC'!$A$8=[1]!Tabla_Consulta_desde_saif[tra_cod],[1]!Tabla_Consulta_desde_saif[Columna2]))))/SUM(IF($A43=[1]!Tabla_Consulta_desde_saif[ifi],IF($Q$2=[1]!Tabla_Consulta_desde_saif[con_cod],IF('Reporte TC'!$A$8=[1]!Tabla_Consulta_desde_saif[tra_cod],[1]!Tabla_Consulta_desde_saif[Columna1]))))),"")</f>
        <v/>
      </c>
      <c r="H43" s="63" t="str">
        <f t="array" ref="H43">IFERROR((SUM(IF($A43=[1]!Tabla_Consulta_desde_saif[ifi],IF($Q$3=[1]!Tabla_Consulta_desde_saif[con_cod],IF('Reporte TC'!$A$7=[1]!Tabla_Consulta_desde_saif[tra_cod],[1]!Tabla_Consulta_desde_saif[Columna2]))))/SUM(IF($A43=[1]!Tabla_Consulta_desde_saif[ifi],IF($Q$3=[1]!Tabla_Consulta_desde_saif[con_cod],IF('Reporte TC'!$A$7=[1]!Tabla_Consulta_desde_saif[tra_cod],[1]!Tabla_Consulta_desde_saif[Columna1]))))),"")</f>
        <v/>
      </c>
      <c r="I43" s="65" t="str">
        <f t="array" ref="I43">IFERROR((SUM(IF($A43=[1]!Tabla_Consulta_desde_saif[ifi],IF($Q$3=[1]!Tabla_Consulta_desde_saif[con_cod],IF('Reporte TC'!$A$8=[1]!Tabla_Consulta_desde_saif[tra_cod],[1]!Tabla_Consulta_desde_saif[Columna2]))))/SUM(IF($A43=[1]!Tabla_Consulta_desde_saif[ifi],IF($Q$3=[1]!Tabla_Consulta_desde_saif[con_cod],IF('Reporte TC'!$A$8=[1]!Tabla_Consulta_desde_saif[tra_cod],[1]!Tabla_Consulta_desde_saif[Columna1]))))),"")</f>
        <v/>
      </c>
      <c r="J43" s="64" t="str">
        <f t="array" ref="J43">IFERROR((SUM(IF($A43=[1]!Tabla_Consulta_desde_saif[ifi],IF([1]!Tabla_Consulta_desde_saif[con_cod]=TRANSPOSE($Q$1:$Q$6),IF('Reporte TC'!$A$7=[1]!Tabla_Consulta_desde_saif[tra_cod],[1]!Tabla_Consulta_desde_saif[Columna2]))))/SUM(IF($A43=[1]!Tabla_Consulta_desde_saif[ifi],IF([1]!Tabla_Consulta_desde_saif[con_cod]=TRANSPOSE($Q$1:$Q$6),IF('Reporte TC'!$A$7=[1]!Tabla_Consulta_desde_saif[tra_cod],[1]!Tabla_Consulta_desde_saif[Columna1]))))),"")</f>
        <v/>
      </c>
      <c r="K43" s="65" t="str">
        <f t="array" ref="K43">IFERROR((SUM(IF($A43=[1]!Tabla_Consulta_desde_saif[ifi],IF([1]!Tabla_Consulta_desde_saif[con_cod]=TRANSPOSE($Q$1:$Q$6),IF('Reporte TC'!$A$8=[1]!Tabla_Consulta_desde_saif[tra_cod],[1]!Tabla_Consulta_desde_saif[Columna2]))))/SUM(IF($A43=[1]!Tabla_Consulta_desde_saif[ifi],IF([1]!Tabla_Consulta_desde_saif[con_cod]=TRANSPOSE($Q$1:$Q$6),IF('Reporte TC'!$A$8=[1]!Tabla_Consulta_desde_saif[tra_cod],[1]!Tabla_Consulta_desde_saif[Columna1]))))),"")</f>
        <v/>
      </c>
      <c r="L43" s="66"/>
      <c r="M43" s="67">
        <f t="shared" si="3"/>
        <v>0</v>
      </c>
      <c r="N43" s="67">
        <f t="shared" si="1"/>
        <v>0</v>
      </c>
      <c r="AH43" s="60"/>
      <c r="AI43" s="56"/>
      <c r="AJ43" s="56"/>
      <c r="AK43" s="56"/>
      <c r="AL43" s="56"/>
      <c r="AM43" s="56"/>
      <c r="AN43" s="56"/>
      <c r="AO43" s="56"/>
      <c r="AP43" s="56"/>
    </row>
    <row r="44" spans="1:42" s="54" customFormat="1" ht="15.75" x14ac:dyDescent="0.25">
      <c r="A44" s="76">
        <v>3029</v>
      </c>
      <c r="C44" s="77" t="s">
        <v>57</v>
      </c>
      <c r="D44" s="62" t="str">
        <f t="array" ref="D44">IFERROR((SUM(IF($A44=[1]!Tabla_Consulta_desde_saif[ifi],IF($Q$1=[1]!Tabla_Consulta_desde_saif[con_cod],IF('Reporte TC'!$A$7=[1]!Tabla_Consulta_desde_saif[tra_cod],[1]!Tabla_Consulta_desde_saif[Columna2]))))/SUM(IF($A44=[1]!Tabla_Consulta_desde_saif[ifi],IF($Q$1=[1]!Tabla_Consulta_desde_saif[con_cod],IF('Reporte TC'!$A$7=[1]!Tabla_Consulta_desde_saif[tra_cod],[1]!Tabla_Consulta_desde_saif[Columna1]))))),"")</f>
        <v/>
      </c>
      <c r="E44" s="63" t="str">
        <f t="array" ref="E44">IFERROR((SUM(IF($A44=[1]!Tabla_Consulta_desde_saif[ifi],IF($Q$1=[1]!Tabla_Consulta_desde_saif[con_cod],IF('Reporte TC'!$A$8=[1]!Tabla_Consulta_desde_saif[tra_cod],[1]!Tabla_Consulta_desde_saif[Columna2]))))/SUM(IF($A44=[1]!Tabla_Consulta_desde_saif[ifi],IF($Q$1=[1]!Tabla_Consulta_desde_saif[con_cod],IF('Reporte TC'!$A$8=[1]!Tabla_Consulta_desde_saif[tra_cod],[1]!Tabla_Consulta_desde_saif[Columna1]))))),"")</f>
        <v/>
      </c>
      <c r="F44" s="63" t="str">
        <f t="array" ref="F44">IFERROR((SUM(IF($A44=[1]!Tabla_Consulta_desde_saif[ifi],IF($Q$2=[1]!Tabla_Consulta_desde_saif[con_cod],IF('Reporte TC'!$A$7=[1]!Tabla_Consulta_desde_saif[tra_cod],[1]!Tabla_Consulta_desde_saif[Columna2]))))/SUM(IF($A44=[1]!Tabla_Consulta_desde_saif[ifi],IF($Q$2=[1]!Tabla_Consulta_desde_saif[con_cod],IF('Reporte TC'!$A$7=[1]!Tabla_Consulta_desde_saif[tra_cod],[1]!Tabla_Consulta_desde_saif[Columna1]))))),"")</f>
        <v/>
      </c>
      <c r="G44" s="63" t="str">
        <f t="array" ref="G44">IFERROR((SUM(IF($A44=[1]!Tabla_Consulta_desde_saif[ifi],IF($Q$2=[1]!Tabla_Consulta_desde_saif[con_cod],IF('Reporte TC'!$A$8=[1]!Tabla_Consulta_desde_saif[tra_cod],[1]!Tabla_Consulta_desde_saif[Columna2]))))/SUM(IF($A44=[1]!Tabla_Consulta_desde_saif[ifi],IF($Q$2=[1]!Tabla_Consulta_desde_saif[con_cod],IF('Reporte TC'!$A$8=[1]!Tabla_Consulta_desde_saif[tra_cod],[1]!Tabla_Consulta_desde_saif[Columna1]))))),"")</f>
        <v/>
      </c>
      <c r="H44" s="63" t="str">
        <f t="array" ref="H44">IFERROR((SUM(IF($A44=[1]!Tabla_Consulta_desde_saif[ifi],IF($Q$3=[1]!Tabla_Consulta_desde_saif[con_cod],IF('Reporte TC'!$A$7=[1]!Tabla_Consulta_desde_saif[tra_cod],[1]!Tabla_Consulta_desde_saif[Columna2]))))/SUM(IF($A44=[1]!Tabla_Consulta_desde_saif[ifi],IF($Q$3=[1]!Tabla_Consulta_desde_saif[con_cod],IF('Reporte TC'!$A$7=[1]!Tabla_Consulta_desde_saif[tra_cod],[1]!Tabla_Consulta_desde_saif[Columna1]))))),"")</f>
        <v/>
      </c>
      <c r="I44" s="65" t="str">
        <f t="array" ref="I44">IFERROR((SUM(IF($A44=[1]!Tabla_Consulta_desde_saif[ifi],IF($Q$3=[1]!Tabla_Consulta_desde_saif[con_cod],IF('Reporte TC'!$A$8=[1]!Tabla_Consulta_desde_saif[tra_cod],[1]!Tabla_Consulta_desde_saif[Columna2]))))/SUM(IF($A44=[1]!Tabla_Consulta_desde_saif[ifi],IF($Q$3=[1]!Tabla_Consulta_desde_saif[con_cod],IF('Reporte TC'!$A$8=[1]!Tabla_Consulta_desde_saif[tra_cod],[1]!Tabla_Consulta_desde_saif[Columna1]))))),"")</f>
        <v/>
      </c>
      <c r="J44" s="64" t="str">
        <f t="array" ref="J44">IFERROR((SUM(IF($A44=[1]!Tabla_Consulta_desde_saif[ifi],IF([1]!Tabla_Consulta_desde_saif[con_cod]=TRANSPOSE($Q$1:$Q$6),IF('Reporte TC'!$A$7=[1]!Tabla_Consulta_desde_saif[tra_cod],[1]!Tabla_Consulta_desde_saif[Columna2]))))/SUM(IF($A44=[1]!Tabla_Consulta_desde_saif[ifi],IF([1]!Tabla_Consulta_desde_saif[con_cod]=TRANSPOSE($Q$1:$Q$6),IF('Reporte TC'!$A$7=[1]!Tabla_Consulta_desde_saif[tra_cod],[1]!Tabla_Consulta_desde_saif[Columna1]))))),"")</f>
        <v/>
      </c>
      <c r="K44" s="65" t="str">
        <f t="array" ref="K44">IFERROR((SUM(IF($A44=[1]!Tabla_Consulta_desde_saif[ifi],IF([1]!Tabla_Consulta_desde_saif[con_cod]=TRANSPOSE($Q$1:$Q$6),IF('Reporte TC'!$A$8=[1]!Tabla_Consulta_desde_saif[tra_cod],[1]!Tabla_Consulta_desde_saif[Columna2]))))/SUM(IF($A44=[1]!Tabla_Consulta_desde_saif[ifi],IF([1]!Tabla_Consulta_desde_saif[con_cod]=TRANSPOSE($Q$1:$Q$6),IF('Reporte TC'!$A$8=[1]!Tabla_Consulta_desde_saif[tra_cod],[1]!Tabla_Consulta_desde_saif[Columna1]))))),"")</f>
        <v/>
      </c>
      <c r="L44" s="66"/>
      <c r="M44" s="67">
        <f t="shared" si="3"/>
        <v>0</v>
      </c>
      <c r="N44" s="67">
        <f t="shared" si="1"/>
        <v>0</v>
      </c>
      <c r="AH44" s="78"/>
      <c r="AI44" s="56"/>
      <c r="AJ44" s="56"/>
      <c r="AK44" s="56"/>
      <c r="AL44" s="56"/>
      <c r="AM44" s="56"/>
      <c r="AN44" s="56"/>
      <c r="AO44" s="56"/>
      <c r="AP44" s="56"/>
    </row>
    <row r="45" spans="1:42" s="54" customFormat="1" ht="15.75" x14ac:dyDescent="0.25">
      <c r="A45" s="76">
        <v>3030</v>
      </c>
      <c r="C45" s="79" t="s">
        <v>58</v>
      </c>
      <c r="D45" s="62" t="str">
        <f t="array" ref="D45">IFERROR((SUM(IF($A45=[1]!Tabla_Consulta_desde_saif[ifi],IF($Q$1=[1]!Tabla_Consulta_desde_saif[con_cod],IF('Reporte TC'!$A$7=[1]!Tabla_Consulta_desde_saif[tra_cod],[1]!Tabla_Consulta_desde_saif[Columna2]))))/SUM(IF($A45=[1]!Tabla_Consulta_desde_saif[ifi],IF($Q$1=[1]!Tabla_Consulta_desde_saif[con_cod],IF('Reporte TC'!$A$7=[1]!Tabla_Consulta_desde_saif[tra_cod],[1]!Tabla_Consulta_desde_saif[Columna1]))))),"")</f>
        <v/>
      </c>
      <c r="E45" s="63" t="str">
        <f t="array" ref="E45">IFERROR((SUM(IF($A45=[1]!Tabla_Consulta_desde_saif[ifi],IF($Q$1=[1]!Tabla_Consulta_desde_saif[con_cod],IF('Reporte TC'!$A$8=[1]!Tabla_Consulta_desde_saif[tra_cod],[1]!Tabla_Consulta_desde_saif[Columna2]))))/SUM(IF($A45=[1]!Tabla_Consulta_desde_saif[ifi],IF($Q$1=[1]!Tabla_Consulta_desde_saif[con_cod],IF('Reporte TC'!$A$8=[1]!Tabla_Consulta_desde_saif[tra_cod],[1]!Tabla_Consulta_desde_saif[Columna1]))))),"")</f>
        <v/>
      </c>
      <c r="F45" s="63" t="str">
        <f t="array" ref="F45">IFERROR((SUM(IF($A45=[1]!Tabla_Consulta_desde_saif[ifi],IF($Q$2=[1]!Tabla_Consulta_desde_saif[con_cod],IF('Reporte TC'!$A$7=[1]!Tabla_Consulta_desde_saif[tra_cod],[1]!Tabla_Consulta_desde_saif[Columna2]))))/SUM(IF($A45=[1]!Tabla_Consulta_desde_saif[ifi],IF($Q$2=[1]!Tabla_Consulta_desde_saif[con_cod],IF('Reporte TC'!$A$7=[1]!Tabla_Consulta_desde_saif[tra_cod],[1]!Tabla_Consulta_desde_saif[Columna1]))))),"")</f>
        <v/>
      </c>
      <c r="G45" s="63" t="str">
        <f t="array" ref="G45">IFERROR((SUM(IF($A45=[1]!Tabla_Consulta_desde_saif[ifi],IF($Q$2=[1]!Tabla_Consulta_desde_saif[con_cod],IF('Reporte TC'!$A$8=[1]!Tabla_Consulta_desde_saif[tra_cod],[1]!Tabla_Consulta_desde_saif[Columna2]))))/SUM(IF($A45=[1]!Tabla_Consulta_desde_saif[ifi],IF($Q$2=[1]!Tabla_Consulta_desde_saif[con_cod],IF('Reporte TC'!$A$8=[1]!Tabla_Consulta_desde_saif[tra_cod],[1]!Tabla_Consulta_desde_saif[Columna1]))))),"")</f>
        <v/>
      </c>
      <c r="H45" s="63" t="str">
        <f t="array" ref="H45">IFERROR((SUM(IF($A45=[1]!Tabla_Consulta_desde_saif[ifi],IF($Q$3=[1]!Tabla_Consulta_desde_saif[con_cod],IF('Reporte TC'!$A$7=[1]!Tabla_Consulta_desde_saif[tra_cod],[1]!Tabla_Consulta_desde_saif[Columna2]))))/SUM(IF($A45=[1]!Tabla_Consulta_desde_saif[ifi],IF($Q$3=[1]!Tabla_Consulta_desde_saif[con_cod],IF('Reporte TC'!$A$7=[1]!Tabla_Consulta_desde_saif[tra_cod],[1]!Tabla_Consulta_desde_saif[Columna1]))))),"")</f>
        <v/>
      </c>
      <c r="I45" s="65" t="str">
        <f t="array" ref="I45">IFERROR((SUM(IF($A45=[1]!Tabla_Consulta_desde_saif[ifi],IF($Q$3=[1]!Tabla_Consulta_desde_saif[con_cod],IF('Reporte TC'!$A$8=[1]!Tabla_Consulta_desde_saif[tra_cod],[1]!Tabla_Consulta_desde_saif[Columna2]))))/SUM(IF($A45=[1]!Tabla_Consulta_desde_saif[ifi],IF($Q$3=[1]!Tabla_Consulta_desde_saif[con_cod],IF('Reporte TC'!$A$8=[1]!Tabla_Consulta_desde_saif[tra_cod],[1]!Tabla_Consulta_desde_saif[Columna1]))))),"")</f>
        <v/>
      </c>
      <c r="J45" s="64" t="str">
        <f t="array" ref="J45">IFERROR((SUM(IF($A45=[1]!Tabla_Consulta_desde_saif[ifi],IF([1]!Tabla_Consulta_desde_saif[con_cod]=TRANSPOSE($Q$1:$Q$6),IF('Reporte TC'!$A$7=[1]!Tabla_Consulta_desde_saif[tra_cod],[1]!Tabla_Consulta_desde_saif[Columna2]))))/SUM(IF($A45=[1]!Tabla_Consulta_desde_saif[ifi],IF([1]!Tabla_Consulta_desde_saif[con_cod]=TRANSPOSE($Q$1:$Q$6),IF('Reporte TC'!$A$7=[1]!Tabla_Consulta_desde_saif[tra_cod],[1]!Tabla_Consulta_desde_saif[Columna1]))))),"")</f>
        <v/>
      </c>
      <c r="K45" s="65" t="str">
        <f t="array" ref="K45">IFERROR((SUM(IF($A45=[1]!Tabla_Consulta_desde_saif[ifi],IF([1]!Tabla_Consulta_desde_saif[con_cod]=TRANSPOSE($Q$1:$Q$6),IF('Reporte TC'!$A$8=[1]!Tabla_Consulta_desde_saif[tra_cod],[1]!Tabla_Consulta_desde_saif[Columna2]))))/SUM(IF($A45=[1]!Tabla_Consulta_desde_saif[ifi],IF([1]!Tabla_Consulta_desde_saif[con_cod]=TRANSPOSE($Q$1:$Q$6),IF('Reporte TC'!$A$8=[1]!Tabla_Consulta_desde_saif[tra_cod],[1]!Tabla_Consulta_desde_saif[Columna1]))))),"")</f>
        <v/>
      </c>
      <c r="L45" s="66"/>
      <c r="M45" s="67">
        <f t="shared" si="3"/>
        <v>0</v>
      </c>
      <c r="N45" s="67">
        <f t="shared" si="1"/>
        <v>0</v>
      </c>
      <c r="AH45" s="78"/>
      <c r="AI45" s="56"/>
      <c r="AJ45" s="56"/>
      <c r="AK45" s="56"/>
      <c r="AL45" s="56"/>
      <c r="AM45" s="56"/>
      <c r="AN45" s="56"/>
      <c r="AO45" s="56"/>
      <c r="AP45" s="56"/>
    </row>
    <row r="46" spans="1:42" s="54" customFormat="1" ht="14.25" customHeight="1" x14ac:dyDescent="0.25">
      <c r="A46" s="76">
        <v>3031</v>
      </c>
      <c r="C46" s="80" t="s">
        <v>59</v>
      </c>
      <c r="D46" s="62">
        <f t="array" ref="D46">IFERROR((SUM(IF($A46=[1]!Tabla_Consulta_desde_saif[ifi],IF($Q$1=[1]!Tabla_Consulta_desde_saif[con_cod],IF('Reporte TC'!$A$7=[1]!Tabla_Consulta_desde_saif[tra_cod],[1]!Tabla_Consulta_desde_saif[Columna2]))))/SUM(IF($A46=[1]!Tabla_Consulta_desde_saif[ifi],IF($Q$1=[1]!Tabla_Consulta_desde_saif[con_cod],IF('Reporte TC'!$A$7=[1]!Tabla_Consulta_desde_saif[tra_cod],[1]!Tabla_Consulta_desde_saif[Columna1]))))),"")</f>
        <v>6.85</v>
      </c>
      <c r="E46" s="63" t="str">
        <f t="array" ref="E46">IFERROR((SUM(IF($A46=[1]!Tabla_Consulta_desde_saif[ifi],IF($Q$1=[1]!Tabla_Consulta_desde_saif[con_cod],IF('Reporte TC'!$A$8=[1]!Tabla_Consulta_desde_saif[tra_cod],[1]!Tabla_Consulta_desde_saif[Columna2]))))/SUM(IF($A46=[1]!Tabla_Consulta_desde_saif[ifi],IF($Q$1=[1]!Tabla_Consulta_desde_saif[con_cod],IF('Reporte TC'!$A$8=[1]!Tabla_Consulta_desde_saif[tra_cod],[1]!Tabla_Consulta_desde_saif[Columna1]))))),"")</f>
        <v/>
      </c>
      <c r="F46" s="63" t="str">
        <f t="array" ref="F46">IFERROR((SUM(IF($A46=[1]!Tabla_Consulta_desde_saif[ifi],IF($Q$2=[1]!Tabla_Consulta_desde_saif[con_cod],IF('Reporte TC'!$A$7=[1]!Tabla_Consulta_desde_saif[tra_cod],[1]!Tabla_Consulta_desde_saif[Columna2]))))/SUM(IF($A46=[1]!Tabla_Consulta_desde_saif[ifi],IF($Q$2=[1]!Tabla_Consulta_desde_saif[con_cod],IF('Reporte TC'!$A$7=[1]!Tabla_Consulta_desde_saif[tra_cod],[1]!Tabla_Consulta_desde_saif[Columna1]))))),"")</f>
        <v/>
      </c>
      <c r="G46" s="63" t="str">
        <f t="array" ref="G46">IFERROR((SUM(IF($A46=[1]!Tabla_Consulta_desde_saif[ifi],IF($Q$2=[1]!Tabla_Consulta_desde_saif[con_cod],IF('Reporte TC'!$A$8=[1]!Tabla_Consulta_desde_saif[tra_cod],[1]!Tabla_Consulta_desde_saif[Columna2]))))/SUM(IF($A46=[1]!Tabla_Consulta_desde_saif[ifi],IF($Q$2=[1]!Tabla_Consulta_desde_saif[con_cod],IF('Reporte TC'!$A$8=[1]!Tabla_Consulta_desde_saif[tra_cod],[1]!Tabla_Consulta_desde_saif[Columna1]))))),"")</f>
        <v/>
      </c>
      <c r="H46" s="63" t="str">
        <f t="array" ref="H46">IFERROR((SUM(IF($A46=[1]!Tabla_Consulta_desde_saif[ifi],IF($Q$3=[1]!Tabla_Consulta_desde_saif[con_cod],IF('Reporte TC'!$A$7=[1]!Tabla_Consulta_desde_saif[tra_cod],[1]!Tabla_Consulta_desde_saif[Columna2]))))/SUM(IF($A46=[1]!Tabla_Consulta_desde_saif[ifi],IF($Q$3=[1]!Tabla_Consulta_desde_saif[con_cod],IF('Reporte TC'!$A$7=[1]!Tabla_Consulta_desde_saif[tra_cod],[1]!Tabla_Consulta_desde_saif[Columna1]))))),"")</f>
        <v/>
      </c>
      <c r="I46" s="65" t="str">
        <f t="array" ref="I46">IFERROR((SUM(IF($A46=[1]!Tabla_Consulta_desde_saif[ifi],IF($Q$3=[1]!Tabla_Consulta_desde_saif[con_cod],IF('Reporte TC'!$A$8=[1]!Tabla_Consulta_desde_saif[tra_cod],[1]!Tabla_Consulta_desde_saif[Columna2]))))/SUM(IF($A46=[1]!Tabla_Consulta_desde_saif[ifi],IF($Q$3=[1]!Tabla_Consulta_desde_saif[con_cod],IF('Reporte TC'!$A$8=[1]!Tabla_Consulta_desde_saif[tra_cod],[1]!Tabla_Consulta_desde_saif[Columna1]))))),"")</f>
        <v/>
      </c>
      <c r="J46" s="64">
        <f t="array" ref="J46">IFERROR((SUM(IF($A46=[1]!Tabla_Consulta_desde_saif[ifi],IF([1]!Tabla_Consulta_desde_saif[con_cod]=TRANSPOSE($Q$1:$Q$6),IF('Reporte TC'!$A$7=[1]!Tabla_Consulta_desde_saif[tra_cod],[1]!Tabla_Consulta_desde_saif[Columna2]))))/SUM(IF($A46=[1]!Tabla_Consulta_desde_saif[ifi],IF([1]!Tabla_Consulta_desde_saif[con_cod]=TRANSPOSE($Q$1:$Q$6),IF('Reporte TC'!$A$7=[1]!Tabla_Consulta_desde_saif[tra_cod],[1]!Tabla_Consulta_desde_saif[Columna1]))))),"")</f>
        <v>6.85</v>
      </c>
      <c r="K46" s="65" t="str">
        <f t="array" ref="K46">IFERROR((SUM(IF($A46=[1]!Tabla_Consulta_desde_saif[ifi],IF([1]!Tabla_Consulta_desde_saif[con_cod]=TRANSPOSE($Q$1:$Q$6),IF('Reporte TC'!$A$8=[1]!Tabla_Consulta_desde_saif[tra_cod],[1]!Tabla_Consulta_desde_saif[Columna2]))))/SUM(IF($A46=[1]!Tabla_Consulta_desde_saif[ifi],IF([1]!Tabla_Consulta_desde_saif[con_cod]=TRANSPOSE($Q$1:$Q$6),IF('Reporte TC'!$A$8=[1]!Tabla_Consulta_desde_saif[tra_cod],[1]!Tabla_Consulta_desde_saif[Columna1]))))),"")</f>
        <v/>
      </c>
      <c r="L46" s="66"/>
      <c r="M46" s="67">
        <f t="shared" si="3"/>
        <v>6.85</v>
      </c>
      <c r="N46" s="67">
        <f t="shared" si="1"/>
        <v>6.85</v>
      </c>
      <c r="AH46" s="55"/>
      <c r="AI46" s="56"/>
      <c r="AJ46" s="56"/>
      <c r="AK46" s="56"/>
      <c r="AL46" s="56"/>
      <c r="AM46" s="56"/>
      <c r="AN46" s="56"/>
      <c r="AO46" s="56"/>
      <c r="AP46" s="56"/>
    </row>
    <row r="47" spans="1:42" s="54" customFormat="1" ht="15.75" x14ac:dyDescent="0.25">
      <c r="A47" s="76">
        <v>3033</v>
      </c>
      <c r="C47" s="79" t="s">
        <v>60</v>
      </c>
      <c r="D47" s="62" t="str">
        <f t="array" ref="D47">IFERROR((SUM(IF($A47=[1]!Tabla_Consulta_desde_saif[ifi],IF($Q$1=[1]!Tabla_Consulta_desde_saif[con_cod],IF('Reporte TC'!$A$7=[1]!Tabla_Consulta_desde_saif[tra_cod],[1]!Tabla_Consulta_desde_saif[Columna2]))))/SUM(IF($A47=[1]!Tabla_Consulta_desde_saif[ifi],IF($Q$1=[1]!Tabla_Consulta_desde_saif[con_cod],IF('Reporte TC'!$A$7=[1]!Tabla_Consulta_desde_saif[tra_cod],[1]!Tabla_Consulta_desde_saif[Columna1]))))),"")</f>
        <v/>
      </c>
      <c r="E47" s="63" t="str">
        <f t="array" ref="E47">IFERROR((SUM(IF($A47=[1]!Tabla_Consulta_desde_saif[ifi],IF($Q$1=[1]!Tabla_Consulta_desde_saif[con_cod],IF('Reporte TC'!$A$8=[1]!Tabla_Consulta_desde_saif[tra_cod],[1]!Tabla_Consulta_desde_saif[Columna2]))))/SUM(IF($A47=[1]!Tabla_Consulta_desde_saif[ifi],IF($Q$1=[1]!Tabla_Consulta_desde_saif[con_cod],IF('Reporte TC'!$A$8=[1]!Tabla_Consulta_desde_saif[tra_cod],[1]!Tabla_Consulta_desde_saif[Columna1]))))),"")</f>
        <v/>
      </c>
      <c r="F47" s="63" t="str">
        <f t="array" ref="F47">IFERROR((SUM(IF($A47=[1]!Tabla_Consulta_desde_saif[ifi],IF($Q$2=[1]!Tabla_Consulta_desde_saif[con_cod],IF('Reporte TC'!$A$7=[1]!Tabla_Consulta_desde_saif[tra_cod],[1]!Tabla_Consulta_desde_saif[Columna2]))))/SUM(IF($A47=[1]!Tabla_Consulta_desde_saif[ifi],IF($Q$2=[1]!Tabla_Consulta_desde_saif[con_cod],IF('Reporte TC'!$A$7=[1]!Tabla_Consulta_desde_saif[tra_cod],[1]!Tabla_Consulta_desde_saif[Columna1]))))),"")</f>
        <v/>
      </c>
      <c r="G47" s="63" t="str">
        <f t="array" ref="G47">IFERROR((SUM(IF($A47=[1]!Tabla_Consulta_desde_saif[ifi],IF($Q$2=[1]!Tabla_Consulta_desde_saif[con_cod],IF('Reporte TC'!$A$8=[1]!Tabla_Consulta_desde_saif[tra_cod],[1]!Tabla_Consulta_desde_saif[Columna2]))))/SUM(IF($A47=[1]!Tabla_Consulta_desde_saif[ifi],IF($Q$2=[1]!Tabla_Consulta_desde_saif[con_cod],IF('Reporte TC'!$A$8=[1]!Tabla_Consulta_desde_saif[tra_cod],[1]!Tabla_Consulta_desde_saif[Columna1]))))),"")</f>
        <v/>
      </c>
      <c r="H47" s="63" t="str">
        <f t="array" ref="H47">IFERROR((SUM(IF($A47=[1]!Tabla_Consulta_desde_saif[ifi],IF($Q$3=[1]!Tabla_Consulta_desde_saif[con_cod],IF('Reporte TC'!$A$7=[1]!Tabla_Consulta_desde_saif[tra_cod],[1]!Tabla_Consulta_desde_saif[Columna2]))))/SUM(IF($A47=[1]!Tabla_Consulta_desde_saif[ifi],IF($Q$3=[1]!Tabla_Consulta_desde_saif[con_cod],IF('Reporte TC'!$A$7=[1]!Tabla_Consulta_desde_saif[tra_cod],[1]!Tabla_Consulta_desde_saif[Columna1]))))),"")</f>
        <v/>
      </c>
      <c r="I47" s="65" t="str">
        <f t="array" ref="I47">IFERROR((SUM(IF($A47=[1]!Tabla_Consulta_desde_saif[ifi],IF($Q$3=[1]!Tabla_Consulta_desde_saif[con_cod],IF('Reporte TC'!$A$8=[1]!Tabla_Consulta_desde_saif[tra_cod],[1]!Tabla_Consulta_desde_saif[Columna2]))))/SUM(IF($A47=[1]!Tabla_Consulta_desde_saif[ifi],IF($Q$3=[1]!Tabla_Consulta_desde_saif[con_cod],IF('Reporte TC'!$A$8=[1]!Tabla_Consulta_desde_saif[tra_cod],[1]!Tabla_Consulta_desde_saif[Columna1]))))),"")</f>
        <v/>
      </c>
      <c r="J47" s="64" t="str">
        <f t="array" ref="J47">IFERROR((SUM(IF($A47=[1]!Tabla_Consulta_desde_saif[ifi],IF([1]!Tabla_Consulta_desde_saif[con_cod]=TRANSPOSE($Q$1:$Q$6),IF('Reporte TC'!$A$7=[1]!Tabla_Consulta_desde_saif[tra_cod],[1]!Tabla_Consulta_desde_saif[Columna2]))))/SUM(IF($A47=[1]!Tabla_Consulta_desde_saif[ifi],IF([1]!Tabla_Consulta_desde_saif[con_cod]=TRANSPOSE($Q$1:$Q$6),IF('Reporte TC'!$A$7=[1]!Tabla_Consulta_desde_saif[tra_cod],[1]!Tabla_Consulta_desde_saif[Columna1]))))),"")</f>
        <v/>
      </c>
      <c r="K47" s="65" t="str">
        <f t="array" ref="K47">IFERROR((SUM(IF($A47=[1]!Tabla_Consulta_desde_saif[ifi],IF([1]!Tabla_Consulta_desde_saif[con_cod]=TRANSPOSE($Q$1:$Q$6),IF('Reporte TC'!$A$8=[1]!Tabla_Consulta_desde_saif[tra_cod],[1]!Tabla_Consulta_desde_saif[Columna2]))))/SUM(IF($A47=[1]!Tabla_Consulta_desde_saif[ifi],IF([1]!Tabla_Consulta_desde_saif[con_cod]=TRANSPOSE($Q$1:$Q$6),IF('Reporte TC'!$A$8=[1]!Tabla_Consulta_desde_saif[tra_cod],[1]!Tabla_Consulta_desde_saif[Columna1]))))),"")</f>
        <v/>
      </c>
      <c r="L47" s="66"/>
      <c r="M47" s="67">
        <f t="shared" si="3"/>
        <v>0</v>
      </c>
      <c r="N47" s="67">
        <f t="shared" si="1"/>
        <v>0</v>
      </c>
      <c r="AH47" s="78"/>
      <c r="AI47" s="56"/>
      <c r="AJ47" s="56"/>
      <c r="AK47" s="56"/>
      <c r="AL47" s="56"/>
      <c r="AM47" s="56"/>
      <c r="AN47" s="56"/>
      <c r="AO47" s="56"/>
      <c r="AP47" s="56"/>
    </row>
    <row r="48" spans="1:42" s="45" customFormat="1" ht="15.75" x14ac:dyDescent="0.25">
      <c r="A48" s="76">
        <v>3034</v>
      </c>
      <c r="C48" s="49" t="s">
        <v>61</v>
      </c>
      <c r="D48" s="62" t="str">
        <f t="array" ref="D48">IFERROR((SUM(IF($A48=[1]!Tabla_Consulta_desde_saif[ifi],IF($Q$1=[1]!Tabla_Consulta_desde_saif[con_cod],IF('Reporte TC'!$A$7=[1]!Tabla_Consulta_desde_saif[tra_cod],[1]!Tabla_Consulta_desde_saif[Columna2]))))/SUM(IF($A48=[1]!Tabla_Consulta_desde_saif[ifi],IF($Q$1=[1]!Tabla_Consulta_desde_saif[con_cod],IF('Reporte TC'!$A$7=[1]!Tabla_Consulta_desde_saif[tra_cod],[1]!Tabla_Consulta_desde_saif[Columna1]))))),"")</f>
        <v/>
      </c>
      <c r="E48" s="63" t="str">
        <f t="array" ref="E48">IFERROR((SUM(IF($A48=[1]!Tabla_Consulta_desde_saif[ifi],IF($Q$1=[1]!Tabla_Consulta_desde_saif[con_cod],IF('Reporte TC'!$A$8=[1]!Tabla_Consulta_desde_saif[tra_cod],[1]!Tabla_Consulta_desde_saif[Columna2]))))/SUM(IF($A48=[1]!Tabla_Consulta_desde_saif[ifi],IF($Q$1=[1]!Tabla_Consulta_desde_saif[con_cod],IF('Reporte TC'!$A$8=[1]!Tabla_Consulta_desde_saif[tra_cod],[1]!Tabla_Consulta_desde_saif[Columna1]))))),"")</f>
        <v/>
      </c>
      <c r="F48" s="63" t="str">
        <f t="array" ref="F48">IFERROR((SUM(IF($A48=[1]!Tabla_Consulta_desde_saif[ifi],IF($Q$2=[1]!Tabla_Consulta_desde_saif[con_cod],IF('Reporte TC'!$A$7=[1]!Tabla_Consulta_desde_saif[tra_cod],[1]!Tabla_Consulta_desde_saif[Columna2]))))/SUM(IF($A48=[1]!Tabla_Consulta_desde_saif[ifi],IF($Q$2=[1]!Tabla_Consulta_desde_saif[con_cod],IF('Reporte TC'!$A$7=[1]!Tabla_Consulta_desde_saif[tra_cod],[1]!Tabla_Consulta_desde_saif[Columna1]))))),"")</f>
        <v/>
      </c>
      <c r="G48" s="63" t="str">
        <f t="array" ref="G48">IFERROR((SUM(IF($A48=[1]!Tabla_Consulta_desde_saif[ifi],IF($Q$2=[1]!Tabla_Consulta_desde_saif[con_cod],IF('Reporte TC'!$A$8=[1]!Tabla_Consulta_desde_saif[tra_cod],[1]!Tabla_Consulta_desde_saif[Columna2]))))/SUM(IF($A48=[1]!Tabla_Consulta_desde_saif[ifi],IF($Q$2=[1]!Tabla_Consulta_desde_saif[con_cod],IF('Reporte TC'!$A$8=[1]!Tabla_Consulta_desde_saif[tra_cod],[1]!Tabla_Consulta_desde_saif[Columna1]))))),"")</f>
        <v/>
      </c>
      <c r="H48" s="63" t="str">
        <f t="array" ref="H48">IFERROR((SUM(IF($A48=[1]!Tabla_Consulta_desde_saif[ifi],IF($Q$3=[1]!Tabla_Consulta_desde_saif[con_cod],IF('Reporte TC'!$A$7=[1]!Tabla_Consulta_desde_saif[tra_cod],[1]!Tabla_Consulta_desde_saif[Columna2]))))/SUM(IF($A48=[1]!Tabla_Consulta_desde_saif[ifi],IF($Q$3=[1]!Tabla_Consulta_desde_saif[con_cod],IF('Reporte TC'!$A$7=[1]!Tabla_Consulta_desde_saif[tra_cod],[1]!Tabla_Consulta_desde_saif[Columna1]))))),"")</f>
        <v/>
      </c>
      <c r="I48" s="65" t="str">
        <f t="array" ref="I48">IFERROR((SUM(IF($A48=[1]!Tabla_Consulta_desde_saif[ifi],IF($Q$3=[1]!Tabla_Consulta_desde_saif[con_cod],IF('Reporte TC'!$A$8=[1]!Tabla_Consulta_desde_saif[tra_cod],[1]!Tabla_Consulta_desde_saif[Columna2]))))/SUM(IF($A48=[1]!Tabla_Consulta_desde_saif[ifi],IF($Q$3=[1]!Tabla_Consulta_desde_saif[con_cod],IF('Reporte TC'!$A$8=[1]!Tabla_Consulta_desde_saif[tra_cod],[1]!Tabla_Consulta_desde_saif[Columna1]))))),"")</f>
        <v/>
      </c>
      <c r="J48" s="64" t="str">
        <f t="array" ref="J48">IFERROR((SUM(IF($A48=[1]!Tabla_Consulta_desde_saif[ifi],IF([1]!Tabla_Consulta_desde_saif[con_cod]=TRANSPOSE($Q$1:$Q$6),IF('Reporte TC'!$A$7=[1]!Tabla_Consulta_desde_saif[tra_cod],[1]!Tabla_Consulta_desde_saif[Columna2]))))/SUM(IF($A48=[1]!Tabla_Consulta_desde_saif[ifi],IF([1]!Tabla_Consulta_desde_saif[con_cod]=TRANSPOSE($Q$1:$Q$6),IF('Reporte TC'!$A$7=[1]!Tabla_Consulta_desde_saif[tra_cod],[1]!Tabla_Consulta_desde_saif[Columna1]))))),"")</f>
        <v/>
      </c>
      <c r="K48" s="65" t="str">
        <f t="array" ref="K48">IFERROR((SUM(IF($A48=[1]!Tabla_Consulta_desde_saif[ifi],IF([1]!Tabla_Consulta_desde_saif[con_cod]=TRANSPOSE($Q$1:$Q$6),IF('Reporte TC'!$A$8=[1]!Tabla_Consulta_desde_saif[tra_cod],[1]!Tabla_Consulta_desde_saif[Columna2]))))/SUM(IF($A48=[1]!Tabla_Consulta_desde_saif[ifi],IF([1]!Tabla_Consulta_desde_saif[con_cod]=TRANSPOSE($Q$1:$Q$6),IF('Reporte TC'!$A$8=[1]!Tabla_Consulta_desde_saif[tra_cod],[1]!Tabla_Consulta_desde_saif[Columna1]))))),"")</f>
        <v/>
      </c>
      <c r="L48" s="66"/>
      <c r="M48" s="67">
        <f t="shared" si="3"/>
        <v>0</v>
      </c>
      <c r="N48" s="67">
        <f t="shared" si="1"/>
        <v>0</v>
      </c>
      <c r="AH48" s="55"/>
      <c r="AI48" s="56"/>
      <c r="AJ48" s="56"/>
      <c r="AK48" s="56"/>
      <c r="AL48" s="56"/>
      <c r="AM48" s="56"/>
      <c r="AN48" s="56"/>
      <c r="AO48" s="56"/>
      <c r="AP48" s="56"/>
    </row>
    <row r="49" spans="1:42" s="45" customFormat="1" ht="15" x14ac:dyDescent="0.25">
      <c r="A49" s="76">
        <v>3036</v>
      </c>
      <c r="C49" s="68" t="s">
        <v>62</v>
      </c>
      <c r="D49" s="62">
        <f t="array" ref="D49">IFERROR((SUM(IF($A49=[1]!Tabla_Consulta_desde_saif[ifi],IF($Q$1=[1]!Tabla_Consulta_desde_saif[con_cod],IF('Reporte TC'!$A$7=[1]!Tabla_Consulta_desde_saif[tra_cod],[1]!Tabla_Consulta_desde_saif[Columna2]))))/SUM(IF($A49=[1]!Tabla_Consulta_desde_saif[ifi],IF($Q$1=[1]!Tabla_Consulta_desde_saif[con_cod],IF('Reporte TC'!$A$7=[1]!Tabla_Consulta_desde_saif[tra_cod],[1]!Tabla_Consulta_desde_saif[Columna1]))))),"")</f>
        <v>6.85</v>
      </c>
      <c r="E49" s="63" t="str">
        <f t="array" ref="E49">IFERROR((SUM(IF($A49=[1]!Tabla_Consulta_desde_saif[ifi],IF($Q$1=[1]!Tabla_Consulta_desde_saif[con_cod],IF('Reporte TC'!$A$8=[1]!Tabla_Consulta_desde_saif[tra_cod],[1]!Tabla_Consulta_desde_saif[Columna2]))))/SUM(IF($A49=[1]!Tabla_Consulta_desde_saif[ifi],IF($Q$1=[1]!Tabla_Consulta_desde_saif[con_cod],IF('Reporte TC'!$A$8=[1]!Tabla_Consulta_desde_saif[tra_cod],[1]!Tabla_Consulta_desde_saif[Columna1]))))),"")</f>
        <v/>
      </c>
      <c r="F49" s="63" t="str">
        <f t="array" ref="F49">IFERROR((SUM(IF($A49=[1]!Tabla_Consulta_desde_saif[ifi],IF($Q$2=[1]!Tabla_Consulta_desde_saif[con_cod],IF('Reporte TC'!$A$7=[1]!Tabla_Consulta_desde_saif[tra_cod],[1]!Tabla_Consulta_desde_saif[Columna2]))))/SUM(IF($A49=[1]!Tabla_Consulta_desde_saif[ifi],IF($Q$2=[1]!Tabla_Consulta_desde_saif[con_cod],IF('Reporte TC'!$A$7=[1]!Tabla_Consulta_desde_saif[tra_cod],[1]!Tabla_Consulta_desde_saif[Columna1]))))),"")</f>
        <v/>
      </c>
      <c r="G49" s="63" t="str">
        <f t="array" ref="G49">IFERROR((SUM(IF($A49=[1]!Tabla_Consulta_desde_saif[ifi],IF($Q$2=[1]!Tabla_Consulta_desde_saif[con_cod],IF('Reporte TC'!$A$8=[1]!Tabla_Consulta_desde_saif[tra_cod],[1]!Tabla_Consulta_desde_saif[Columna2]))))/SUM(IF($A49=[1]!Tabla_Consulta_desde_saif[ifi],IF($Q$2=[1]!Tabla_Consulta_desde_saif[con_cod],IF('Reporte TC'!$A$8=[1]!Tabla_Consulta_desde_saif[tra_cod],[1]!Tabla_Consulta_desde_saif[Columna1]))))),"")</f>
        <v/>
      </c>
      <c r="H49" s="63" t="str">
        <f t="array" ref="H49">IFERROR((SUM(IF($A49=[1]!Tabla_Consulta_desde_saif[ifi],IF($Q$3=[1]!Tabla_Consulta_desde_saif[con_cod],IF('Reporte TC'!$A$7=[1]!Tabla_Consulta_desde_saif[tra_cod],[1]!Tabla_Consulta_desde_saif[Columna2]))))/SUM(IF($A49=[1]!Tabla_Consulta_desde_saif[ifi],IF($Q$3=[1]!Tabla_Consulta_desde_saif[con_cod],IF('Reporte TC'!$A$7=[1]!Tabla_Consulta_desde_saif[tra_cod],[1]!Tabla_Consulta_desde_saif[Columna1]))))),"")</f>
        <v/>
      </c>
      <c r="I49" s="65" t="str">
        <f t="array" ref="I49">IFERROR((SUM(IF($A49=[1]!Tabla_Consulta_desde_saif[ifi],IF($Q$3=[1]!Tabla_Consulta_desde_saif[con_cod],IF('Reporte TC'!$A$8=[1]!Tabla_Consulta_desde_saif[tra_cod],[1]!Tabla_Consulta_desde_saif[Columna2]))))/SUM(IF($A49=[1]!Tabla_Consulta_desde_saif[ifi],IF($Q$3=[1]!Tabla_Consulta_desde_saif[con_cod],IF('Reporte TC'!$A$8=[1]!Tabla_Consulta_desde_saif[tra_cod],[1]!Tabla_Consulta_desde_saif[Columna1]))))),"")</f>
        <v/>
      </c>
      <c r="J49" s="64">
        <f t="array" ref="J49">IFERROR((SUM(IF($A49=[1]!Tabla_Consulta_desde_saif[ifi],IF([1]!Tabla_Consulta_desde_saif[con_cod]=TRANSPOSE($Q$1:$Q$6),IF('Reporte TC'!$A$7=[1]!Tabla_Consulta_desde_saif[tra_cod],[1]!Tabla_Consulta_desde_saif[Columna2]))))/SUM(IF($A49=[1]!Tabla_Consulta_desde_saif[ifi],IF([1]!Tabla_Consulta_desde_saif[con_cod]=TRANSPOSE($Q$1:$Q$6),IF('Reporte TC'!$A$7=[1]!Tabla_Consulta_desde_saif[tra_cod],[1]!Tabla_Consulta_desde_saif[Columna1]))))),"")</f>
        <v>6.85</v>
      </c>
      <c r="K49" s="65" t="str">
        <f t="array" ref="K49">IFERROR((SUM(IF($A49=[1]!Tabla_Consulta_desde_saif[ifi],IF([1]!Tabla_Consulta_desde_saif[con_cod]=TRANSPOSE($Q$1:$Q$6),IF('Reporte TC'!$A$8=[1]!Tabla_Consulta_desde_saif[tra_cod],[1]!Tabla_Consulta_desde_saif[Columna2]))))/SUM(IF($A49=[1]!Tabla_Consulta_desde_saif[ifi],IF([1]!Tabla_Consulta_desde_saif[con_cod]=TRANSPOSE($Q$1:$Q$6),IF('Reporte TC'!$A$8=[1]!Tabla_Consulta_desde_saif[tra_cod],[1]!Tabla_Consulta_desde_saif[Columna1]))))),"")</f>
        <v/>
      </c>
      <c r="L49" s="66"/>
      <c r="M49" s="67">
        <f t="shared" si="3"/>
        <v>6.85</v>
      </c>
      <c r="N49" s="67">
        <f t="shared" si="1"/>
        <v>6.85</v>
      </c>
      <c r="AH49" s="55"/>
      <c r="AI49" s="56"/>
      <c r="AJ49" s="56"/>
      <c r="AK49" s="56"/>
      <c r="AL49" s="56"/>
      <c r="AM49" s="56"/>
      <c r="AN49" s="56"/>
      <c r="AO49" s="56"/>
      <c r="AP49" s="56"/>
    </row>
    <row r="50" spans="1:42" s="45" customFormat="1" ht="15.75" x14ac:dyDescent="0.25">
      <c r="A50" s="76">
        <v>3043</v>
      </c>
      <c r="B50" s="54"/>
      <c r="C50" s="68" t="s">
        <v>63</v>
      </c>
      <c r="D50" s="62" t="str">
        <f t="array" ref="D50">IFERROR((SUM(IF($A50=[1]!Tabla_Consulta_desde_saif[ifi],IF($Q$1=[1]!Tabla_Consulta_desde_saif[con_cod],IF('Reporte TC'!$A$7=[1]!Tabla_Consulta_desde_saif[tra_cod],[1]!Tabla_Consulta_desde_saif[Columna2]))))/SUM(IF($A50=[1]!Tabla_Consulta_desde_saif[ifi],IF($Q$1=[1]!Tabla_Consulta_desde_saif[con_cod],IF('Reporte TC'!$A$7=[1]!Tabla_Consulta_desde_saif[tra_cod],[1]!Tabla_Consulta_desde_saif[Columna1]))))),"")</f>
        <v/>
      </c>
      <c r="E50" s="63" t="str">
        <f t="array" ref="E50">IFERROR((SUM(IF($A50=[1]!Tabla_Consulta_desde_saif[ifi],IF($Q$1=[1]!Tabla_Consulta_desde_saif[con_cod],IF('Reporte TC'!$A$8=[1]!Tabla_Consulta_desde_saif[tra_cod],[1]!Tabla_Consulta_desde_saif[Columna2]))))/SUM(IF($A50=[1]!Tabla_Consulta_desde_saif[ifi],IF($Q$1=[1]!Tabla_Consulta_desde_saif[con_cod],IF('Reporte TC'!$A$8=[1]!Tabla_Consulta_desde_saif[tra_cod],[1]!Tabla_Consulta_desde_saif[Columna1]))))),"")</f>
        <v/>
      </c>
      <c r="F50" s="63" t="str">
        <f t="array" ref="F50">IFERROR((SUM(IF($A50=[1]!Tabla_Consulta_desde_saif[ifi],IF($Q$2=[1]!Tabla_Consulta_desde_saif[con_cod],IF('Reporte TC'!$A$7=[1]!Tabla_Consulta_desde_saif[tra_cod],[1]!Tabla_Consulta_desde_saif[Columna2]))))/SUM(IF($A50=[1]!Tabla_Consulta_desde_saif[ifi],IF($Q$2=[1]!Tabla_Consulta_desde_saif[con_cod],IF('Reporte TC'!$A$7=[1]!Tabla_Consulta_desde_saif[tra_cod],[1]!Tabla_Consulta_desde_saif[Columna1]))))),"")</f>
        <v/>
      </c>
      <c r="G50" s="63" t="str">
        <f t="array" ref="G50">IFERROR((SUM(IF($A50=[1]!Tabla_Consulta_desde_saif[ifi],IF($Q$2=[1]!Tabla_Consulta_desde_saif[con_cod],IF('Reporte TC'!$A$8=[1]!Tabla_Consulta_desde_saif[tra_cod],[1]!Tabla_Consulta_desde_saif[Columna2]))))/SUM(IF($A50=[1]!Tabla_Consulta_desde_saif[ifi],IF($Q$2=[1]!Tabla_Consulta_desde_saif[con_cod],IF('Reporte TC'!$A$8=[1]!Tabla_Consulta_desde_saif[tra_cod],[1]!Tabla_Consulta_desde_saif[Columna1]))))),"")</f>
        <v/>
      </c>
      <c r="H50" s="63" t="str">
        <f t="array" ref="H50">IFERROR((SUM(IF($A50=[1]!Tabla_Consulta_desde_saif[ifi],IF($Q$3=[1]!Tabla_Consulta_desde_saif[con_cod],IF('Reporte TC'!$A$7=[1]!Tabla_Consulta_desde_saif[tra_cod],[1]!Tabla_Consulta_desde_saif[Columna2]))))/SUM(IF($A50=[1]!Tabla_Consulta_desde_saif[ifi],IF($Q$3=[1]!Tabla_Consulta_desde_saif[con_cod],IF('Reporte TC'!$A$7=[1]!Tabla_Consulta_desde_saif[tra_cod],[1]!Tabla_Consulta_desde_saif[Columna1]))))),"")</f>
        <v/>
      </c>
      <c r="I50" s="65" t="str">
        <f t="array" ref="I50">IFERROR((SUM(IF($A50=[1]!Tabla_Consulta_desde_saif[ifi],IF($Q$3=[1]!Tabla_Consulta_desde_saif[con_cod],IF('Reporte TC'!$A$8=[1]!Tabla_Consulta_desde_saif[tra_cod],[1]!Tabla_Consulta_desde_saif[Columna2]))))/SUM(IF($A50=[1]!Tabla_Consulta_desde_saif[ifi],IF($Q$3=[1]!Tabla_Consulta_desde_saif[con_cod],IF('Reporte TC'!$A$8=[1]!Tabla_Consulta_desde_saif[tra_cod],[1]!Tabla_Consulta_desde_saif[Columna1]))))),"")</f>
        <v/>
      </c>
      <c r="J50" s="64" t="str">
        <f t="array" ref="J50">IFERROR((SUM(IF($A50=[1]!Tabla_Consulta_desde_saif[ifi],IF([1]!Tabla_Consulta_desde_saif[con_cod]=TRANSPOSE($Q$1:$Q$6),IF('Reporte TC'!$A$7=[1]!Tabla_Consulta_desde_saif[tra_cod],[1]!Tabla_Consulta_desde_saif[Columna2]))))/SUM(IF($A50=[1]!Tabla_Consulta_desde_saif[ifi],IF([1]!Tabla_Consulta_desde_saif[con_cod]=TRANSPOSE($Q$1:$Q$6),IF('Reporte TC'!$A$7=[1]!Tabla_Consulta_desde_saif[tra_cod],[1]!Tabla_Consulta_desde_saif[Columna1]))))),"")</f>
        <v/>
      </c>
      <c r="K50" s="65" t="str">
        <f t="array" ref="K50">IFERROR((SUM(IF($A50=[1]!Tabla_Consulta_desde_saif[ifi],IF([1]!Tabla_Consulta_desde_saif[con_cod]=TRANSPOSE($Q$1:$Q$6),IF('Reporte TC'!$A$8=[1]!Tabla_Consulta_desde_saif[tra_cod],[1]!Tabla_Consulta_desde_saif[Columna2]))))/SUM(IF($A50=[1]!Tabla_Consulta_desde_saif[ifi],IF([1]!Tabla_Consulta_desde_saif[con_cod]=TRANSPOSE($Q$1:$Q$6),IF('Reporte TC'!$A$8=[1]!Tabla_Consulta_desde_saif[tra_cod],[1]!Tabla_Consulta_desde_saif[Columna1]))))),"")</f>
        <v/>
      </c>
      <c r="L50" s="66"/>
      <c r="M50" s="67">
        <f t="shared" si="3"/>
        <v>0</v>
      </c>
      <c r="N50" s="67">
        <f t="shared" si="1"/>
        <v>0</v>
      </c>
      <c r="O50" s="54"/>
      <c r="AH50" s="55"/>
      <c r="AI50" s="56"/>
      <c r="AJ50" s="56"/>
      <c r="AK50" s="56"/>
      <c r="AL50" s="56"/>
      <c r="AM50" s="56"/>
      <c r="AN50" s="56"/>
      <c r="AO50" s="56"/>
      <c r="AP50" s="56"/>
    </row>
    <row r="51" spans="1:42" s="45" customFormat="1" ht="15" x14ac:dyDescent="0.25">
      <c r="A51" s="76">
        <v>3044</v>
      </c>
      <c r="B51" s="54"/>
      <c r="C51" s="68" t="s">
        <v>64</v>
      </c>
      <c r="D51" s="62">
        <f t="array" ref="D51">IFERROR((SUM(IF($A51=[1]!Tabla_Consulta_desde_saif[ifi],IF($Q$1=[1]!Tabla_Consulta_desde_saif[con_cod],IF('Reporte TC'!$A$7=[1]!Tabla_Consulta_desde_saif[tra_cod],[1]!Tabla_Consulta_desde_saif[Columna2]))))/SUM(IF($A51=[1]!Tabla_Consulta_desde_saif[ifi],IF($Q$1=[1]!Tabla_Consulta_desde_saif[con_cod],IF('Reporte TC'!$A$7=[1]!Tabla_Consulta_desde_saif[tra_cod],[1]!Tabla_Consulta_desde_saif[Columna1]))))),"")</f>
        <v>6.8500000000000005</v>
      </c>
      <c r="E51" s="63">
        <f t="array" ref="E51">IFERROR((SUM(IF($A51=[1]!Tabla_Consulta_desde_saif[ifi],IF($Q$1=[1]!Tabla_Consulta_desde_saif[con_cod],IF('Reporte TC'!$A$8=[1]!Tabla_Consulta_desde_saif[tra_cod],[1]!Tabla_Consulta_desde_saif[Columna2]))))/SUM(IF($A51=[1]!Tabla_Consulta_desde_saif[ifi],IF($Q$1=[1]!Tabla_Consulta_desde_saif[con_cod],IF('Reporte TC'!$A$8=[1]!Tabla_Consulta_desde_saif[tra_cod],[1]!Tabla_Consulta_desde_saif[Columna1]))))),"")</f>
        <v>6.97</v>
      </c>
      <c r="F51" s="63" t="str">
        <f t="array" ref="F51">IFERROR((SUM(IF($A51=[1]!Tabla_Consulta_desde_saif[ifi],IF($Q$2=[1]!Tabla_Consulta_desde_saif[con_cod],IF('Reporte TC'!$A$7=[1]!Tabla_Consulta_desde_saif[tra_cod],[1]!Tabla_Consulta_desde_saif[Columna2]))))/SUM(IF($A51=[1]!Tabla_Consulta_desde_saif[ifi],IF($Q$2=[1]!Tabla_Consulta_desde_saif[con_cod],IF('Reporte TC'!$A$7=[1]!Tabla_Consulta_desde_saif[tra_cod],[1]!Tabla_Consulta_desde_saif[Columna1]))))),"")</f>
        <v/>
      </c>
      <c r="G51" s="63" t="str">
        <f t="array" ref="G51">IFERROR((SUM(IF($A51=[1]!Tabla_Consulta_desde_saif[ifi],IF($Q$2=[1]!Tabla_Consulta_desde_saif[con_cod],IF('Reporte TC'!$A$8=[1]!Tabla_Consulta_desde_saif[tra_cod],[1]!Tabla_Consulta_desde_saif[Columna2]))))/SUM(IF($A51=[1]!Tabla_Consulta_desde_saif[ifi],IF($Q$2=[1]!Tabla_Consulta_desde_saif[con_cod],IF('Reporte TC'!$A$8=[1]!Tabla_Consulta_desde_saif[tra_cod],[1]!Tabla_Consulta_desde_saif[Columna1]))))),"")</f>
        <v/>
      </c>
      <c r="H51" s="63" t="str">
        <f t="array" ref="H51">IFERROR((SUM(IF($A51=[1]!Tabla_Consulta_desde_saif[ifi],IF($Q$3=[1]!Tabla_Consulta_desde_saif[con_cod],IF('Reporte TC'!$A$7=[1]!Tabla_Consulta_desde_saif[tra_cod],[1]!Tabla_Consulta_desde_saif[Columna2]))))/SUM(IF($A51=[1]!Tabla_Consulta_desde_saif[ifi],IF($Q$3=[1]!Tabla_Consulta_desde_saif[con_cod],IF('Reporte TC'!$A$7=[1]!Tabla_Consulta_desde_saif[tra_cod],[1]!Tabla_Consulta_desde_saif[Columna1]))))),"")</f>
        <v/>
      </c>
      <c r="I51" s="65" t="str">
        <f t="array" ref="I51">IFERROR((SUM(IF($A51=[1]!Tabla_Consulta_desde_saif[ifi],IF($Q$3=[1]!Tabla_Consulta_desde_saif[con_cod],IF('Reporte TC'!$A$8=[1]!Tabla_Consulta_desde_saif[tra_cod],[1]!Tabla_Consulta_desde_saif[Columna2]))))/SUM(IF($A51=[1]!Tabla_Consulta_desde_saif[ifi],IF($Q$3=[1]!Tabla_Consulta_desde_saif[con_cod],IF('Reporte TC'!$A$8=[1]!Tabla_Consulta_desde_saif[tra_cod],[1]!Tabla_Consulta_desde_saif[Columna1]))))),"")</f>
        <v/>
      </c>
      <c r="J51" s="64">
        <f t="array" ref="J51">IFERROR((SUM(IF($A51=[1]!Tabla_Consulta_desde_saif[ifi],IF([1]!Tabla_Consulta_desde_saif[con_cod]=TRANSPOSE($Q$1:$Q$6),IF('Reporte TC'!$A$7=[1]!Tabla_Consulta_desde_saif[tra_cod],[1]!Tabla_Consulta_desde_saif[Columna2]))))/SUM(IF($A51=[1]!Tabla_Consulta_desde_saif[ifi],IF([1]!Tabla_Consulta_desde_saif[con_cod]=TRANSPOSE($Q$1:$Q$6),IF('Reporte TC'!$A$7=[1]!Tabla_Consulta_desde_saif[tra_cod],[1]!Tabla_Consulta_desde_saif[Columna1]))))),"")</f>
        <v>6.8500000000000005</v>
      </c>
      <c r="K51" s="65">
        <f t="array" ref="K51">IFERROR((SUM(IF($A51=[1]!Tabla_Consulta_desde_saif[ifi],IF([1]!Tabla_Consulta_desde_saif[con_cod]=TRANSPOSE($Q$1:$Q$6),IF('Reporte TC'!$A$8=[1]!Tabla_Consulta_desde_saif[tra_cod],[1]!Tabla_Consulta_desde_saif[Columna2]))))/SUM(IF($A51=[1]!Tabla_Consulta_desde_saif[ifi],IF([1]!Tabla_Consulta_desde_saif[con_cod]=TRANSPOSE($Q$1:$Q$6),IF('Reporte TC'!$A$8=[1]!Tabla_Consulta_desde_saif[tra_cod],[1]!Tabla_Consulta_desde_saif[Columna1]))))),"")</f>
        <v>6.97</v>
      </c>
      <c r="L51" s="66"/>
      <c r="M51" s="67">
        <f>MAX(D51:K51)</f>
        <v>6.97</v>
      </c>
      <c r="N51" s="67">
        <f t="shared" si="1"/>
        <v>6.8500000000000005</v>
      </c>
      <c r="O51" s="54"/>
      <c r="AH51" s="55"/>
      <c r="AI51" s="56"/>
      <c r="AJ51" s="56"/>
      <c r="AK51" s="56"/>
      <c r="AL51" s="56"/>
      <c r="AM51" s="56"/>
      <c r="AN51" s="56"/>
      <c r="AO51" s="56"/>
      <c r="AP51" s="56"/>
    </row>
    <row r="52" spans="1:42" s="45" customFormat="1" ht="15" x14ac:dyDescent="0.25">
      <c r="A52" s="76">
        <v>3046</v>
      </c>
      <c r="B52" s="54"/>
      <c r="C52" s="68" t="s">
        <v>65</v>
      </c>
      <c r="D52" s="62">
        <f t="array" ref="D52">IFERROR((SUM(IF($A52=[1]!Tabla_Consulta_desde_saif[ifi],IF($Q$1=[1]!Tabla_Consulta_desde_saif[con_cod],IF('Reporte TC'!$A$7=[1]!Tabla_Consulta_desde_saif[tra_cod],[1]!Tabla_Consulta_desde_saif[Columna2]))))/SUM(IF($A52=[1]!Tabla_Consulta_desde_saif[ifi],IF($Q$1=[1]!Tabla_Consulta_desde_saif[con_cod],IF('Reporte TC'!$A$7=[1]!Tabla_Consulta_desde_saif[tra_cod],[1]!Tabla_Consulta_desde_saif[Columna1]))))),"")</f>
        <v>6.9</v>
      </c>
      <c r="E52" s="63" t="str">
        <f t="array" ref="E52">IFERROR((SUM(IF($A52=[1]!Tabla_Consulta_desde_saif[ifi],IF($Q$1=[1]!Tabla_Consulta_desde_saif[con_cod],IF('Reporte TC'!$A$8=[1]!Tabla_Consulta_desde_saif[tra_cod],[1]!Tabla_Consulta_desde_saif[Columna2]))))/SUM(IF($A52=[1]!Tabla_Consulta_desde_saif[ifi],IF($Q$1=[1]!Tabla_Consulta_desde_saif[con_cod],IF('Reporte TC'!$A$8=[1]!Tabla_Consulta_desde_saif[tra_cod],[1]!Tabla_Consulta_desde_saif[Columna1]))))),"")</f>
        <v/>
      </c>
      <c r="F52" s="63" t="str">
        <f t="array" ref="F52">IFERROR((SUM(IF($A52=[1]!Tabla_Consulta_desde_saif[ifi],IF($Q$2=[1]!Tabla_Consulta_desde_saif[con_cod],IF('Reporte TC'!$A$7=[1]!Tabla_Consulta_desde_saif[tra_cod],[1]!Tabla_Consulta_desde_saif[Columna2]))))/SUM(IF($A52=[1]!Tabla_Consulta_desde_saif[ifi],IF($Q$2=[1]!Tabla_Consulta_desde_saif[con_cod],IF('Reporte TC'!$A$7=[1]!Tabla_Consulta_desde_saif[tra_cod],[1]!Tabla_Consulta_desde_saif[Columna1]))))),"")</f>
        <v/>
      </c>
      <c r="G52" s="63" t="str">
        <f t="array" ref="G52">IFERROR((SUM(IF($A52=[1]!Tabla_Consulta_desde_saif[ifi],IF($Q$2=[1]!Tabla_Consulta_desde_saif[con_cod],IF('Reporte TC'!$A$8=[1]!Tabla_Consulta_desde_saif[tra_cod],[1]!Tabla_Consulta_desde_saif[Columna2]))))/SUM(IF($A52=[1]!Tabla_Consulta_desde_saif[ifi],IF($Q$2=[1]!Tabla_Consulta_desde_saif[con_cod],IF('Reporte TC'!$A$8=[1]!Tabla_Consulta_desde_saif[tra_cod],[1]!Tabla_Consulta_desde_saif[Columna1]))))),"")</f>
        <v/>
      </c>
      <c r="H52" s="63" t="str">
        <f t="array" ref="H52">IFERROR((SUM(IF($A52=[1]!Tabla_Consulta_desde_saif[ifi],IF($Q$3=[1]!Tabla_Consulta_desde_saif[con_cod],IF('Reporte TC'!$A$7=[1]!Tabla_Consulta_desde_saif[tra_cod],[1]!Tabla_Consulta_desde_saif[Columna2]))))/SUM(IF($A52=[1]!Tabla_Consulta_desde_saif[ifi],IF($Q$3=[1]!Tabla_Consulta_desde_saif[con_cod],IF('Reporte TC'!$A$7=[1]!Tabla_Consulta_desde_saif[tra_cod],[1]!Tabla_Consulta_desde_saif[Columna1]))))),"")</f>
        <v/>
      </c>
      <c r="I52" s="65" t="str">
        <f t="array" ref="I52">IFERROR((SUM(IF($A52=[1]!Tabla_Consulta_desde_saif[ifi],IF($Q$3=[1]!Tabla_Consulta_desde_saif[con_cod],IF('Reporte TC'!$A$8=[1]!Tabla_Consulta_desde_saif[tra_cod],[1]!Tabla_Consulta_desde_saif[Columna2]))))/SUM(IF($A52=[1]!Tabla_Consulta_desde_saif[ifi],IF($Q$3=[1]!Tabla_Consulta_desde_saif[con_cod],IF('Reporte TC'!$A$8=[1]!Tabla_Consulta_desde_saif[tra_cod],[1]!Tabla_Consulta_desde_saif[Columna1]))))),"")</f>
        <v/>
      </c>
      <c r="J52" s="64">
        <f t="array" ref="J52">IFERROR((SUM(IF($A52=[1]!Tabla_Consulta_desde_saif[ifi],IF([1]!Tabla_Consulta_desde_saif[con_cod]=TRANSPOSE($Q$1:$Q$6),IF('Reporte TC'!$A$7=[1]!Tabla_Consulta_desde_saif[tra_cod],[1]!Tabla_Consulta_desde_saif[Columna2]))))/SUM(IF($A52=[1]!Tabla_Consulta_desde_saif[ifi],IF([1]!Tabla_Consulta_desde_saif[con_cod]=TRANSPOSE($Q$1:$Q$6),IF('Reporte TC'!$A$7=[1]!Tabla_Consulta_desde_saif[tra_cod],[1]!Tabla_Consulta_desde_saif[Columna1]))))),"")</f>
        <v>6.9</v>
      </c>
      <c r="K52" s="65" t="str">
        <f t="array" ref="K52">IFERROR((SUM(IF($A52=[1]!Tabla_Consulta_desde_saif[ifi],IF([1]!Tabla_Consulta_desde_saif[con_cod]=TRANSPOSE($Q$1:$Q$6),IF('Reporte TC'!$A$8=[1]!Tabla_Consulta_desde_saif[tra_cod],[1]!Tabla_Consulta_desde_saif[Columna2]))))/SUM(IF($A52=[1]!Tabla_Consulta_desde_saif[ifi],IF([1]!Tabla_Consulta_desde_saif[con_cod]=TRANSPOSE($Q$1:$Q$6),IF('Reporte TC'!$A$8=[1]!Tabla_Consulta_desde_saif[tra_cod],[1]!Tabla_Consulta_desde_saif[Columna1]))))),"")</f>
        <v/>
      </c>
      <c r="L52" s="66"/>
      <c r="M52" s="67">
        <f>MAX(D52:K52)</f>
        <v>6.9</v>
      </c>
      <c r="N52" s="67">
        <f t="shared" si="1"/>
        <v>6.9</v>
      </c>
      <c r="O52" s="54"/>
      <c r="AH52" s="55"/>
      <c r="AI52" s="56"/>
      <c r="AJ52" s="56"/>
      <c r="AK52" s="56"/>
      <c r="AL52" s="56"/>
      <c r="AM52" s="56"/>
      <c r="AN52" s="56"/>
      <c r="AO52" s="56"/>
      <c r="AP52" s="56"/>
    </row>
    <row r="53" spans="1:42" s="45" customFormat="1" ht="15.75" customHeight="1" x14ac:dyDescent="0.25">
      <c r="A53" s="76">
        <v>3047</v>
      </c>
      <c r="B53" s="54"/>
      <c r="C53" s="68" t="s">
        <v>66</v>
      </c>
      <c r="D53" s="62">
        <f t="array" ref="D53">IFERROR((SUM(IF($A53=[1]!Tabla_Consulta_desde_saif[ifi],IF($Q$1=[1]!Tabla_Consulta_desde_saif[con_cod],IF('Reporte TC'!$A$7=[1]!Tabla_Consulta_desde_saif[tra_cod],[1]!Tabla_Consulta_desde_saif[Columna2]))))/SUM(IF($A53=[1]!Tabla_Consulta_desde_saif[ifi],IF($Q$1=[1]!Tabla_Consulta_desde_saif[con_cod],IF('Reporte TC'!$A$7=[1]!Tabla_Consulta_desde_saif[tra_cod],[1]!Tabla_Consulta_desde_saif[Columna1]))))),"")</f>
        <v>6.8599999999999994</v>
      </c>
      <c r="E53" s="63" t="str">
        <f t="array" ref="E53">IFERROR((SUM(IF($A53=[1]!Tabla_Consulta_desde_saif[ifi],IF($Q$1=[1]!Tabla_Consulta_desde_saif[con_cod],IF('Reporte TC'!$A$8=[1]!Tabla_Consulta_desde_saif[tra_cod],[1]!Tabla_Consulta_desde_saif[Columna2]))))/SUM(IF($A53=[1]!Tabla_Consulta_desde_saif[ifi],IF($Q$1=[1]!Tabla_Consulta_desde_saif[con_cod],IF('Reporte TC'!$A$8=[1]!Tabla_Consulta_desde_saif[tra_cod],[1]!Tabla_Consulta_desde_saif[Columna1]))))),"")</f>
        <v/>
      </c>
      <c r="F53" s="63" t="str">
        <f t="array" ref="F53">IFERROR((SUM(IF($A53=[1]!Tabla_Consulta_desde_saif[ifi],IF($Q$2=[1]!Tabla_Consulta_desde_saif[con_cod],IF('Reporte TC'!$A$7=[1]!Tabla_Consulta_desde_saif[tra_cod],[1]!Tabla_Consulta_desde_saif[Columna2]))))/SUM(IF($A53=[1]!Tabla_Consulta_desde_saif[ifi],IF($Q$2=[1]!Tabla_Consulta_desde_saif[con_cod],IF('Reporte TC'!$A$7=[1]!Tabla_Consulta_desde_saif[tra_cod],[1]!Tabla_Consulta_desde_saif[Columna1]))))),"")</f>
        <v/>
      </c>
      <c r="G53" s="63" t="str">
        <f t="array" ref="G53">IFERROR((SUM(IF($A53=[1]!Tabla_Consulta_desde_saif[ifi],IF($Q$2=[1]!Tabla_Consulta_desde_saif[con_cod],IF('Reporte TC'!$A$8=[1]!Tabla_Consulta_desde_saif[tra_cod],[1]!Tabla_Consulta_desde_saif[Columna2]))))/SUM(IF($A53=[1]!Tabla_Consulta_desde_saif[ifi],IF($Q$2=[1]!Tabla_Consulta_desde_saif[con_cod],IF('Reporte TC'!$A$8=[1]!Tabla_Consulta_desde_saif[tra_cod],[1]!Tabla_Consulta_desde_saif[Columna1]))))),"")</f>
        <v/>
      </c>
      <c r="H53" s="63" t="str">
        <f t="array" ref="H53">IFERROR((SUM(IF($A53=[1]!Tabla_Consulta_desde_saif[ifi],IF($Q$3=[1]!Tabla_Consulta_desde_saif[con_cod],IF('Reporte TC'!$A$7=[1]!Tabla_Consulta_desde_saif[tra_cod],[1]!Tabla_Consulta_desde_saif[Columna2]))))/SUM(IF($A53=[1]!Tabla_Consulta_desde_saif[ifi],IF($Q$3=[1]!Tabla_Consulta_desde_saif[con_cod],IF('Reporte TC'!$A$7=[1]!Tabla_Consulta_desde_saif[tra_cod],[1]!Tabla_Consulta_desde_saif[Columna1]))))),"")</f>
        <v/>
      </c>
      <c r="I53" s="65" t="str">
        <f t="array" ref="I53">IFERROR((SUM(IF($A53=[1]!Tabla_Consulta_desde_saif[ifi],IF($Q$3=[1]!Tabla_Consulta_desde_saif[con_cod],IF('Reporte TC'!$A$8=[1]!Tabla_Consulta_desde_saif[tra_cod],[1]!Tabla_Consulta_desde_saif[Columna2]))))/SUM(IF($A53=[1]!Tabla_Consulta_desde_saif[ifi],IF($Q$3=[1]!Tabla_Consulta_desde_saif[con_cod],IF('Reporte TC'!$A$8=[1]!Tabla_Consulta_desde_saif[tra_cod],[1]!Tabla_Consulta_desde_saif[Columna1]))))),"")</f>
        <v/>
      </c>
      <c r="J53" s="64">
        <f t="array" ref="J53">IFERROR((SUM(IF($A53=[1]!Tabla_Consulta_desde_saif[ifi],IF([1]!Tabla_Consulta_desde_saif[con_cod]=TRANSPOSE($Q$1:$Q$6),IF('Reporte TC'!$A$7=[1]!Tabla_Consulta_desde_saif[tra_cod],[1]!Tabla_Consulta_desde_saif[Columna2]))))/SUM(IF($A53=[1]!Tabla_Consulta_desde_saif[ifi],IF([1]!Tabla_Consulta_desde_saif[con_cod]=TRANSPOSE($Q$1:$Q$6),IF('Reporte TC'!$A$7=[1]!Tabla_Consulta_desde_saif[tra_cod],[1]!Tabla_Consulta_desde_saif[Columna1]))))),"")</f>
        <v>6.8599999999999994</v>
      </c>
      <c r="K53" s="65" t="str">
        <f t="array" ref="K53">IFERROR((SUM(IF($A53=[1]!Tabla_Consulta_desde_saif[ifi],IF([1]!Tabla_Consulta_desde_saif[con_cod]=TRANSPOSE($Q$1:$Q$6),IF('Reporte TC'!$A$8=[1]!Tabla_Consulta_desde_saif[tra_cod],[1]!Tabla_Consulta_desde_saif[Columna2]))))/SUM(IF($A53=[1]!Tabla_Consulta_desde_saif[ifi],IF([1]!Tabla_Consulta_desde_saif[con_cod]=TRANSPOSE($Q$1:$Q$6),IF('Reporte TC'!$A$8=[1]!Tabla_Consulta_desde_saif[tra_cod],[1]!Tabla_Consulta_desde_saif[Columna1]))))),"")</f>
        <v/>
      </c>
      <c r="L53" s="66"/>
      <c r="M53" s="67">
        <f>MAX(D53:K53)</f>
        <v>6.8599999999999994</v>
      </c>
      <c r="N53" s="67">
        <f t="shared" si="1"/>
        <v>6.8599999999999994</v>
      </c>
      <c r="O53" s="54"/>
      <c r="AH53" s="55"/>
      <c r="AI53" s="56"/>
      <c r="AJ53" s="56"/>
      <c r="AK53" s="56"/>
      <c r="AL53" s="56"/>
      <c r="AM53" s="56"/>
      <c r="AN53" s="56"/>
      <c r="AO53" s="56"/>
      <c r="AP53" s="56"/>
    </row>
    <row r="54" spans="1:42" s="45" customFormat="1" ht="15" x14ac:dyDescent="0.25">
      <c r="A54" s="76">
        <v>3048</v>
      </c>
      <c r="B54" s="54"/>
      <c r="C54" s="68" t="s">
        <v>67</v>
      </c>
      <c r="D54" s="62" t="str">
        <f t="array" ref="D54">IFERROR((SUM(IF($A54=[1]!Tabla_Consulta_desde_saif[ifi],IF($Q$1=[1]!Tabla_Consulta_desde_saif[con_cod],IF('Reporte TC'!$A$7=[1]!Tabla_Consulta_desde_saif[tra_cod],[1]!Tabla_Consulta_desde_saif[Columna2]))))/SUM(IF($A54=[1]!Tabla_Consulta_desde_saif[ifi],IF($Q$1=[1]!Tabla_Consulta_desde_saif[con_cod],IF('Reporte TC'!$A$7=[1]!Tabla_Consulta_desde_saif[tra_cod],[1]!Tabla_Consulta_desde_saif[Columna1]))))),"")</f>
        <v/>
      </c>
      <c r="E54" s="63">
        <f t="array" ref="E54">IFERROR((SUM(IF($A54=[1]!Tabla_Consulta_desde_saif[ifi],IF($Q$1=[1]!Tabla_Consulta_desde_saif[con_cod],IF('Reporte TC'!$A$8=[1]!Tabla_Consulta_desde_saif[tra_cod],[1]!Tabla_Consulta_desde_saif[Columna2]))))/SUM(IF($A54=[1]!Tabla_Consulta_desde_saif[ifi],IF($Q$1=[1]!Tabla_Consulta_desde_saif[con_cod],IF('Reporte TC'!$A$8=[1]!Tabla_Consulta_desde_saif[tra_cod],[1]!Tabla_Consulta_desde_saif[Columna1]))))),"")</f>
        <v>6.97</v>
      </c>
      <c r="F54" s="63" t="str">
        <f t="array" ref="F54">IFERROR((SUM(IF($A54=[1]!Tabla_Consulta_desde_saif[ifi],IF($Q$2=[1]!Tabla_Consulta_desde_saif[con_cod],IF('Reporte TC'!$A$7=[1]!Tabla_Consulta_desde_saif[tra_cod],[1]!Tabla_Consulta_desde_saif[Columna2]))))/SUM(IF($A54=[1]!Tabla_Consulta_desde_saif[ifi],IF($Q$2=[1]!Tabla_Consulta_desde_saif[con_cod],IF('Reporte TC'!$A$7=[1]!Tabla_Consulta_desde_saif[tra_cod],[1]!Tabla_Consulta_desde_saif[Columna1]))))),"")</f>
        <v/>
      </c>
      <c r="G54" s="81" t="str">
        <f t="array" ref="G54">IFERROR((SUM(IF($A54=[1]!Tabla_Consulta_desde_saif[ifi],IF($Q$2=[1]!Tabla_Consulta_desde_saif[con_cod],IF('Reporte TC'!$A$8=[1]!Tabla_Consulta_desde_saif[tra_cod],[1]!Tabla_Consulta_desde_saif[Columna2]))))/SUM(IF($A54=[1]!Tabla_Consulta_desde_saif[ifi],IF($Q$2=[1]!Tabla_Consulta_desde_saif[con_cod],IF('Reporte TC'!$A$8=[1]!Tabla_Consulta_desde_saif[tra_cod],[1]!Tabla_Consulta_desde_saif[Columna1]))))),"")</f>
        <v/>
      </c>
      <c r="H54" s="81" t="str">
        <f t="array" ref="H54">IFERROR((SUM(IF($A54=[1]!Tabla_Consulta_desde_saif[ifi],IF($Q$3=[1]!Tabla_Consulta_desde_saif[con_cod],IF('Reporte TC'!$A$7=[1]!Tabla_Consulta_desde_saif[tra_cod],[1]!Tabla_Consulta_desde_saif[Columna2]))))/SUM(IF($A54=[1]!Tabla_Consulta_desde_saif[ifi],IF($Q$3=[1]!Tabla_Consulta_desde_saif[con_cod],IF('Reporte TC'!$A$7=[1]!Tabla_Consulta_desde_saif[tra_cod],[1]!Tabla_Consulta_desde_saif[Columna1]))))),"")</f>
        <v/>
      </c>
      <c r="I54" s="82" t="str">
        <f t="array" ref="I54">IFERROR((SUM(IF($A54=[1]!Tabla_Consulta_desde_saif[ifi],IF($Q$3=[1]!Tabla_Consulta_desde_saif[con_cod],IF('Reporte TC'!$A$8=[1]!Tabla_Consulta_desde_saif[tra_cod],[1]!Tabla_Consulta_desde_saif[Columna2]))))/SUM(IF($A54=[1]!Tabla_Consulta_desde_saif[ifi],IF($Q$3=[1]!Tabla_Consulta_desde_saif[con_cod],IF('Reporte TC'!$A$8=[1]!Tabla_Consulta_desde_saif[tra_cod],[1]!Tabla_Consulta_desde_saif[Columna1]))))),"")</f>
        <v/>
      </c>
      <c r="J54" s="83" t="str">
        <f t="array" ref="J54">IFERROR((SUM(IF($A54=[1]!Tabla_Consulta_desde_saif[ifi],IF([1]!Tabla_Consulta_desde_saif[con_cod]=TRANSPOSE($Q$1:$Q$6),IF('Reporte TC'!$A$7=[1]!Tabla_Consulta_desde_saif[tra_cod],[1]!Tabla_Consulta_desde_saif[Columna2]))))/SUM(IF($A54=[1]!Tabla_Consulta_desde_saif[ifi],IF([1]!Tabla_Consulta_desde_saif[con_cod]=TRANSPOSE($Q$1:$Q$6),IF('Reporte TC'!$A$7=[1]!Tabla_Consulta_desde_saif[tra_cod],[1]!Tabla_Consulta_desde_saif[Columna1]))))),"")</f>
        <v/>
      </c>
      <c r="K54" s="82">
        <f t="array" ref="K54">IFERROR((SUM(IF($A54=[1]!Tabla_Consulta_desde_saif[ifi],IF([1]!Tabla_Consulta_desde_saif[con_cod]=TRANSPOSE($Q$1:$Q$6),IF('Reporte TC'!$A$8=[1]!Tabla_Consulta_desde_saif[tra_cod],[1]!Tabla_Consulta_desde_saif[Columna2]))))/SUM(IF($A54=[1]!Tabla_Consulta_desde_saif[ifi],IF([1]!Tabla_Consulta_desde_saif[con_cod]=TRANSPOSE($Q$1:$Q$6),IF('Reporte TC'!$A$8=[1]!Tabla_Consulta_desde_saif[tra_cod],[1]!Tabla_Consulta_desde_saif[Columna1]))))),"")</f>
        <v>6.97</v>
      </c>
      <c r="L54" s="66"/>
      <c r="M54" s="67">
        <f t="shared" ref="M54:M65" si="4">MAX(D54:K54)</f>
        <v>6.97</v>
      </c>
      <c r="N54" s="67">
        <f t="shared" si="1"/>
        <v>6.97</v>
      </c>
      <c r="O54" s="54"/>
      <c r="AH54" s="55"/>
      <c r="AI54" s="56"/>
      <c r="AJ54" s="56"/>
      <c r="AK54" s="56"/>
      <c r="AL54" s="56"/>
      <c r="AM54" s="56"/>
      <c r="AN54" s="56"/>
      <c r="AO54" s="56"/>
      <c r="AP54" s="56"/>
    </row>
    <row r="55" spans="1:42" s="45" customFormat="1" ht="15" x14ac:dyDescent="0.25">
      <c r="A55" s="76">
        <v>3049</v>
      </c>
      <c r="B55" s="54"/>
      <c r="C55" s="68" t="s">
        <v>68</v>
      </c>
      <c r="D55" s="62">
        <f t="array" ref="D55">IFERROR((SUM(IF($A55=[1]!Tabla_Consulta_desde_saif[ifi],IF($Q$1=[1]!Tabla_Consulta_desde_saif[con_cod],IF('Reporte TC'!$A$7=[1]!Tabla_Consulta_desde_saif[tra_cod],[1]!Tabla_Consulta_desde_saif[Columna2]))))/SUM(IF($A55=[1]!Tabla_Consulta_desde_saif[ifi],IF($Q$1=[1]!Tabla_Consulta_desde_saif[con_cod],IF('Reporte TC'!$A$7=[1]!Tabla_Consulta_desde_saif[tra_cod],[1]!Tabla_Consulta_desde_saif[Columna1]))))),"")</f>
        <v>6.85</v>
      </c>
      <c r="E55" s="63" t="str">
        <f t="array" ref="E55">IFERROR((SUM(IF($A55=[1]!Tabla_Consulta_desde_saif[ifi],IF($Q$1=[1]!Tabla_Consulta_desde_saif[con_cod],IF('Reporte TC'!$A$8=[1]!Tabla_Consulta_desde_saif[tra_cod],[1]!Tabla_Consulta_desde_saif[Columna2]))))/SUM(IF($A55=[1]!Tabla_Consulta_desde_saif[ifi],IF($Q$1=[1]!Tabla_Consulta_desde_saif[con_cod],IF('Reporte TC'!$A$8=[1]!Tabla_Consulta_desde_saif[tra_cod],[1]!Tabla_Consulta_desde_saif[Columna1]))))),"")</f>
        <v/>
      </c>
      <c r="F55" s="63" t="str">
        <f t="array" ref="F55">IFERROR((SUM(IF($A55=[1]!Tabla_Consulta_desde_saif[ifi],IF($Q$2=[1]!Tabla_Consulta_desde_saif[con_cod],IF('Reporte TC'!$A$7=[1]!Tabla_Consulta_desde_saif[tra_cod],[1]!Tabla_Consulta_desde_saif[Columna2]))))/SUM(IF($A55=[1]!Tabla_Consulta_desde_saif[ifi],IF($Q$2=[1]!Tabla_Consulta_desde_saif[con_cod],IF('Reporte TC'!$A$7=[1]!Tabla_Consulta_desde_saif[tra_cod],[1]!Tabla_Consulta_desde_saif[Columna1]))))),"")</f>
        <v/>
      </c>
      <c r="G55" s="81" t="str">
        <f t="array" ref="G55">IFERROR((SUM(IF($A55=[1]!Tabla_Consulta_desde_saif[ifi],IF($Q$2=[1]!Tabla_Consulta_desde_saif[con_cod],IF('Reporte TC'!$A$8=[1]!Tabla_Consulta_desde_saif[tra_cod],[1]!Tabla_Consulta_desde_saif[Columna2]))))/SUM(IF($A55=[1]!Tabla_Consulta_desde_saif[ifi],IF($Q$2=[1]!Tabla_Consulta_desde_saif[con_cod],IF('Reporte TC'!$A$8=[1]!Tabla_Consulta_desde_saif[tra_cod],[1]!Tabla_Consulta_desde_saif[Columna1]))))),"")</f>
        <v/>
      </c>
      <c r="H55" s="81" t="str">
        <f t="array" ref="H55">IFERROR((SUM(IF($A55=[1]!Tabla_Consulta_desde_saif[ifi],IF($Q$3=[1]!Tabla_Consulta_desde_saif[con_cod],IF('Reporte TC'!$A$7=[1]!Tabla_Consulta_desde_saif[tra_cod],[1]!Tabla_Consulta_desde_saif[Columna2]))))/SUM(IF($A55=[1]!Tabla_Consulta_desde_saif[ifi],IF($Q$3=[1]!Tabla_Consulta_desde_saif[con_cod],IF('Reporte TC'!$A$7=[1]!Tabla_Consulta_desde_saif[tra_cod],[1]!Tabla_Consulta_desde_saif[Columna1]))))),"")</f>
        <v/>
      </c>
      <c r="I55" s="82" t="str">
        <f t="array" ref="I55">IFERROR((SUM(IF($A55=[1]!Tabla_Consulta_desde_saif[ifi],IF($Q$3=[1]!Tabla_Consulta_desde_saif[con_cod],IF('Reporte TC'!$A$8=[1]!Tabla_Consulta_desde_saif[tra_cod],[1]!Tabla_Consulta_desde_saif[Columna2]))))/SUM(IF($A55=[1]!Tabla_Consulta_desde_saif[ifi],IF($Q$3=[1]!Tabla_Consulta_desde_saif[con_cod],IF('Reporte TC'!$A$8=[1]!Tabla_Consulta_desde_saif[tra_cod],[1]!Tabla_Consulta_desde_saif[Columna1]))))),"")</f>
        <v/>
      </c>
      <c r="J55" s="83">
        <f t="array" ref="J55">IFERROR((SUM(IF($A55=[1]!Tabla_Consulta_desde_saif[ifi],IF([1]!Tabla_Consulta_desde_saif[con_cod]=TRANSPOSE($Q$1:$Q$6),IF('Reporte TC'!$A$7=[1]!Tabla_Consulta_desde_saif[tra_cod],[1]!Tabla_Consulta_desde_saif[Columna2]))))/SUM(IF($A55=[1]!Tabla_Consulta_desde_saif[ifi],IF([1]!Tabla_Consulta_desde_saif[con_cod]=TRANSPOSE($Q$1:$Q$6),IF('Reporte TC'!$A$7=[1]!Tabla_Consulta_desde_saif[tra_cod],[1]!Tabla_Consulta_desde_saif[Columna1]))))),"")</f>
        <v>6.85</v>
      </c>
      <c r="K55" s="82" t="str">
        <f t="array" ref="K55">IFERROR((SUM(IF($A55=[1]!Tabla_Consulta_desde_saif[ifi],IF([1]!Tabla_Consulta_desde_saif[con_cod]=TRANSPOSE($Q$1:$Q$6),IF('Reporte TC'!$A$8=[1]!Tabla_Consulta_desde_saif[tra_cod],[1]!Tabla_Consulta_desde_saif[Columna2]))))/SUM(IF($A55=[1]!Tabla_Consulta_desde_saif[ifi],IF([1]!Tabla_Consulta_desde_saif[con_cod]=TRANSPOSE($Q$1:$Q$6),IF('Reporte TC'!$A$8=[1]!Tabla_Consulta_desde_saif[tra_cod],[1]!Tabla_Consulta_desde_saif[Columna1]))))),"")</f>
        <v/>
      </c>
      <c r="L55" s="66"/>
      <c r="M55" s="67">
        <f t="shared" si="4"/>
        <v>6.85</v>
      </c>
      <c r="N55" s="67">
        <f t="shared" si="1"/>
        <v>6.85</v>
      </c>
      <c r="O55" s="54"/>
      <c r="AH55" s="55"/>
      <c r="AI55" s="56"/>
      <c r="AJ55" s="56"/>
      <c r="AK55" s="56"/>
      <c r="AL55" s="56"/>
      <c r="AM55" s="56"/>
      <c r="AN55" s="56"/>
      <c r="AO55" s="56"/>
      <c r="AP55" s="56"/>
    </row>
    <row r="56" spans="1:42" s="45" customFormat="1" ht="15.75" x14ac:dyDescent="0.25">
      <c r="A56" s="76">
        <v>3051</v>
      </c>
      <c r="B56" s="54"/>
      <c r="C56" s="68" t="s">
        <v>69</v>
      </c>
      <c r="D56" s="62" t="str">
        <f t="array" ref="D56">IFERROR((SUM(IF($A56=[1]!Tabla_Consulta_desde_saif[ifi],IF($Q$1=[1]!Tabla_Consulta_desde_saif[con_cod],IF('Reporte TC'!$A$7=[1]!Tabla_Consulta_desde_saif[tra_cod],[1]!Tabla_Consulta_desde_saif[Columna2]))))/SUM(IF($A56=[1]!Tabla_Consulta_desde_saif[ifi],IF($Q$1=[1]!Tabla_Consulta_desde_saif[con_cod],IF('Reporte TC'!$A$7=[1]!Tabla_Consulta_desde_saif[tra_cod],[1]!Tabla_Consulta_desde_saif[Columna1]))))),"")</f>
        <v/>
      </c>
      <c r="E56" s="63" t="str">
        <f t="array" ref="E56">IFERROR((SUM(IF($A56=[1]!Tabla_Consulta_desde_saif[ifi],IF($Q$1=[1]!Tabla_Consulta_desde_saif[con_cod],IF('Reporte TC'!$A$8=[1]!Tabla_Consulta_desde_saif[tra_cod],[1]!Tabla_Consulta_desde_saif[Columna2]))))/SUM(IF($A56=[1]!Tabla_Consulta_desde_saif[ifi],IF($Q$1=[1]!Tabla_Consulta_desde_saif[con_cod],IF('Reporte TC'!$A$8=[1]!Tabla_Consulta_desde_saif[tra_cod],[1]!Tabla_Consulta_desde_saif[Columna1]))))),"")</f>
        <v/>
      </c>
      <c r="F56" s="63" t="str">
        <f t="array" ref="F56">IFERROR((SUM(IF($A56=[1]!Tabla_Consulta_desde_saif[ifi],IF($Q$2=[1]!Tabla_Consulta_desde_saif[con_cod],IF('Reporte TC'!$A$7=[1]!Tabla_Consulta_desde_saif[tra_cod],[1]!Tabla_Consulta_desde_saif[Columna2]))))/SUM(IF($A56=[1]!Tabla_Consulta_desde_saif[ifi],IF($Q$2=[1]!Tabla_Consulta_desde_saif[con_cod],IF('Reporte TC'!$A$7=[1]!Tabla_Consulta_desde_saif[tra_cod],[1]!Tabla_Consulta_desde_saif[Columna1]))))),"")</f>
        <v/>
      </c>
      <c r="G56" s="81" t="str">
        <f t="array" ref="G56">IFERROR((SUM(IF($A56=[1]!Tabla_Consulta_desde_saif[ifi],IF($Q$2=[1]!Tabla_Consulta_desde_saif[con_cod],IF('Reporte TC'!$A$8=[1]!Tabla_Consulta_desde_saif[tra_cod],[1]!Tabla_Consulta_desde_saif[Columna2]))))/SUM(IF($A56=[1]!Tabla_Consulta_desde_saif[ifi],IF($Q$2=[1]!Tabla_Consulta_desde_saif[con_cod],IF('Reporte TC'!$A$8=[1]!Tabla_Consulta_desde_saif[tra_cod],[1]!Tabla_Consulta_desde_saif[Columna1]))))),"")</f>
        <v/>
      </c>
      <c r="H56" s="81" t="str">
        <f t="array" ref="H56">IFERROR((SUM(IF($A56=[1]!Tabla_Consulta_desde_saif[ifi],IF($Q$3=[1]!Tabla_Consulta_desde_saif[con_cod],IF('Reporte TC'!$A$7=[1]!Tabla_Consulta_desde_saif[tra_cod],[1]!Tabla_Consulta_desde_saif[Columna2]))))/SUM(IF($A56=[1]!Tabla_Consulta_desde_saif[ifi],IF($Q$3=[1]!Tabla_Consulta_desde_saif[con_cod],IF('Reporte TC'!$A$7=[1]!Tabla_Consulta_desde_saif[tra_cod],[1]!Tabla_Consulta_desde_saif[Columna1]))))),"")</f>
        <v/>
      </c>
      <c r="I56" s="82" t="str">
        <f t="array" ref="I56">IFERROR((SUM(IF($A56=[1]!Tabla_Consulta_desde_saif[ifi],IF($Q$3=[1]!Tabla_Consulta_desde_saif[con_cod],IF('Reporte TC'!$A$8=[1]!Tabla_Consulta_desde_saif[tra_cod],[1]!Tabla_Consulta_desde_saif[Columna2]))))/SUM(IF($A56=[1]!Tabla_Consulta_desde_saif[ifi],IF($Q$3=[1]!Tabla_Consulta_desde_saif[con_cod],IF('Reporte TC'!$A$8=[1]!Tabla_Consulta_desde_saif[tra_cod],[1]!Tabla_Consulta_desde_saif[Columna1]))))),"")</f>
        <v/>
      </c>
      <c r="J56" s="83" t="str">
        <f t="array" ref="J56">IFERROR((SUM(IF($A56=[1]!Tabla_Consulta_desde_saif[ifi],IF([1]!Tabla_Consulta_desde_saif[con_cod]=TRANSPOSE($Q$1:$Q$6),IF('Reporte TC'!$A$7=[1]!Tabla_Consulta_desde_saif[tra_cod],[1]!Tabla_Consulta_desde_saif[Columna2]))))/SUM(IF($A56=[1]!Tabla_Consulta_desde_saif[ifi],IF([1]!Tabla_Consulta_desde_saif[con_cod]=TRANSPOSE($Q$1:$Q$6),IF('Reporte TC'!$A$7=[1]!Tabla_Consulta_desde_saif[tra_cod],[1]!Tabla_Consulta_desde_saif[Columna1]))))),"")</f>
        <v/>
      </c>
      <c r="K56" s="82" t="str">
        <f t="array" ref="K56">IFERROR((SUM(IF($A56=[1]!Tabla_Consulta_desde_saif[ifi],IF([1]!Tabla_Consulta_desde_saif[con_cod]=TRANSPOSE($Q$1:$Q$6),IF('Reporte TC'!$A$8=[1]!Tabla_Consulta_desde_saif[tra_cod],[1]!Tabla_Consulta_desde_saif[Columna2]))))/SUM(IF($A56=[1]!Tabla_Consulta_desde_saif[ifi],IF([1]!Tabla_Consulta_desde_saif[con_cod]=TRANSPOSE($Q$1:$Q$6),IF('Reporte TC'!$A$8=[1]!Tabla_Consulta_desde_saif[tra_cod],[1]!Tabla_Consulta_desde_saif[Columna1]))))),"")</f>
        <v/>
      </c>
      <c r="L56" s="66"/>
      <c r="M56" s="67">
        <f t="shared" si="4"/>
        <v>0</v>
      </c>
      <c r="N56" s="67">
        <f t="shared" si="1"/>
        <v>0</v>
      </c>
      <c r="O56" s="54"/>
      <c r="AH56" s="55"/>
      <c r="AI56" s="56"/>
      <c r="AJ56" s="56"/>
      <c r="AK56" s="56"/>
      <c r="AL56" s="56"/>
      <c r="AM56" s="56"/>
      <c r="AN56" s="56"/>
      <c r="AO56" s="56"/>
      <c r="AP56" s="56"/>
    </row>
    <row r="57" spans="1:42" s="54" customFormat="1" ht="15" x14ac:dyDescent="0.25">
      <c r="A57" s="76">
        <v>3052</v>
      </c>
      <c r="C57" s="68" t="s">
        <v>70</v>
      </c>
      <c r="D57" s="62" t="str">
        <f t="array" ref="D57">IFERROR((SUM(IF($A57=[1]!Tabla_Consulta_desde_saif[ifi],IF($Q$1=[1]!Tabla_Consulta_desde_saif[con_cod],IF('Reporte TC'!$A$7=[1]!Tabla_Consulta_desde_saif[tra_cod],[1]!Tabla_Consulta_desde_saif[Columna2]))))/SUM(IF($A57=[1]!Tabla_Consulta_desde_saif[ifi],IF($Q$1=[1]!Tabla_Consulta_desde_saif[con_cod],IF('Reporte TC'!$A$7=[1]!Tabla_Consulta_desde_saif[tra_cod],[1]!Tabla_Consulta_desde_saif[Columna1]))))),"")</f>
        <v/>
      </c>
      <c r="E57" s="63">
        <f t="array" ref="E57">IFERROR((SUM(IF($A57=[1]!Tabla_Consulta_desde_saif[ifi],IF($Q$1=[1]!Tabla_Consulta_desde_saif[con_cod],IF('Reporte TC'!$A$8=[1]!Tabla_Consulta_desde_saif[tra_cod],[1]!Tabla_Consulta_desde_saif[Columna2]))))/SUM(IF($A57=[1]!Tabla_Consulta_desde_saif[ifi],IF($Q$1=[1]!Tabla_Consulta_desde_saif[con_cod],IF('Reporte TC'!$A$8=[1]!Tabla_Consulta_desde_saif[tra_cod],[1]!Tabla_Consulta_desde_saif[Columna1]))))),"")</f>
        <v>6.97</v>
      </c>
      <c r="F57" s="63" t="str">
        <f t="array" ref="F57">IFERROR((SUM(IF($A57=[1]!Tabla_Consulta_desde_saif[ifi],IF($Q$2=[1]!Tabla_Consulta_desde_saif[con_cod],IF('Reporte TC'!$A$7=[1]!Tabla_Consulta_desde_saif[tra_cod],[1]!Tabla_Consulta_desde_saif[Columna2]))))/SUM(IF($A57=[1]!Tabla_Consulta_desde_saif[ifi],IF($Q$2=[1]!Tabla_Consulta_desde_saif[con_cod],IF('Reporte TC'!$A$7=[1]!Tabla_Consulta_desde_saif[tra_cod],[1]!Tabla_Consulta_desde_saif[Columna1]))))),"")</f>
        <v/>
      </c>
      <c r="G57" s="81" t="str">
        <f t="array" ref="G57">IFERROR((SUM(IF($A57=[1]!Tabla_Consulta_desde_saif[ifi],IF($Q$2=[1]!Tabla_Consulta_desde_saif[con_cod],IF('Reporte TC'!$A$8=[1]!Tabla_Consulta_desde_saif[tra_cod],[1]!Tabla_Consulta_desde_saif[Columna2]))))/SUM(IF($A57=[1]!Tabla_Consulta_desde_saif[ifi],IF($Q$2=[1]!Tabla_Consulta_desde_saif[con_cod],IF('Reporte TC'!$A$8=[1]!Tabla_Consulta_desde_saif[tra_cod],[1]!Tabla_Consulta_desde_saif[Columna1]))))),"")</f>
        <v/>
      </c>
      <c r="H57" s="81" t="str">
        <f t="array" ref="H57">IFERROR((SUM(IF($A57=[1]!Tabla_Consulta_desde_saif[ifi],IF($Q$3=[1]!Tabla_Consulta_desde_saif[con_cod],IF('Reporte TC'!$A$7=[1]!Tabla_Consulta_desde_saif[tra_cod],[1]!Tabla_Consulta_desde_saif[Columna2]))))/SUM(IF($A57=[1]!Tabla_Consulta_desde_saif[ifi],IF($Q$3=[1]!Tabla_Consulta_desde_saif[con_cod],IF('Reporte TC'!$A$7=[1]!Tabla_Consulta_desde_saif[tra_cod],[1]!Tabla_Consulta_desde_saif[Columna1]))))),"")</f>
        <v/>
      </c>
      <c r="I57" s="82" t="str">
        <f t="array" ref="I57">IFERROR((SUM(IF($A57=[1]!Tabla_Consulta_desde_saif[ifi],IF($Q$3=[1]!Tabla_Consulta_desde_saif[con_cod],IF('Reporte TC'!$A$8=[1]!Tabla_Consulta_desde_saif[tra_cod],[1]!Tabla_Consulta_desde_saif[Columna2]))))/SUM(IF($A57=[1]!Tabla_Consulta_desde_saif[ifi],IF($Q$3=[1]!Tabla_Consulta_desde_saif[con_cod],IF('Reporte TC'!$A$8=[1]!Tabla_Consulta_desde_saif[tra_cod],[1]!Tabla_Consulta_desde_saif[Columna1]))))),"")</f>
        <v/>
      </c>
      <c r="J57" s="84" t="str">
        <f t="array" ref="J57">IFERROR((SUM(IF($A57=[1]!Tabla_Consulta_desde_saif[ifi],IF([1]!Tabla_Consulta_desde_saif[con_cod]=TRANSPOSE($Q$1:$Q$6),IF('Reporte TC'!$A$7=[1]!Tabla_Consulta_desde_saif[tra_cod],[1]!Tabla_Consulta_desde_saif[Columna2]))))/SUM(IF($A57=[1]!Tabla_Consulta_desde_saif[ifi],IF([1]!Tabla_Consulta_desde_saif[con_cod]=TRANSPOSE($Q$1:$Q$6),IF('Reporte TC'!$A$7=[1]!Tabla_Consulta_desde_saif[tra_cod],[1]!Tabla_Consulta_desde_saif[Columna1]))))),"")</f>
        <v/>
      </c>
      <c r="K57" s="82">
        <f t="array" ref="K57">IFERROR((SUM(IF($A57=[1]!Tabla_Consulta_desde_saif[ifi],IF([1]!Tabla_Consulta_desde_saif[con_cod]=TRANSPOSE($Q$1:$Q$6),IF('Reporte TC'!$A$8=[1]!Tabla_Consulta_desde_saif[tra_cod],[1]!Tabla_Consulta_desde_saif[Columna2]))))/SUM(IF($A57=[1]!Tabla_Consulta_desde_saif[ifi],IF([1]!Tabla_Consulta_desde_saif[con_cod]=TRANSPOSE($Q$1:$Q$6),IF('Reporte TC'!$A$8=[1]!Tabla_Consulta_desde_saif[tra_cod],[1]!Tabla_Consulta_desde_saif[Columna1]))))),"")</f>
        <v>6.97</v>
      </c>
      <c r="L57" s="66"/>
      <c r="M57" s="67">
        <f t="shared" si="4"/>
        <v>6.97</v>
      </c>
      <c r="N57" s="67">
        <f t="shared" si="1"/>
        <v>6.97</v>
      </c>
      <c r="AH57" s="55"/>
      <c r="AI57" s="56"/>
      <c r="AJ57" s="56"/>
      <c r="AK57" s="56"/>
      <c r="AL57" s="56"/>
      <c r="AM57" s="56"/>
      <c r="AN57" s="56"/>
      <c r="AO57" s="56"/>
      <c r="AP57" s="56"/>
    </row>
    <row r="58" spans="1:42" s="54" customFormat="1" ht="15" x14ac:dyDescent="0.25">
      <c r="A58" s="76">
        <v>3053</v>
      </c>
      <c r="C58" s="68" t="s">
        <v>71</v>
      </c>
      <c r="D58" s="62">
        <f t="array" ref="D58">IFERROR((SUM(IF($A58=[1]!Tabla_Consulta_desde_saif[ifi],IF($Q$1=[1]!Tabla_Consulta_desde_saif[con_cod],IF('Reporte TC'!$A$7=[1]!Tabla_Consulta_desde_saif[tra_cod],[1]!Tabla_Consulta_desde_saif[Columna2]))))/SUM(IF($A58=[1]!Tabla_Consulta_desde_saif[ifi],IF($Q$1=[1]!Tabla_Consulta_desde_saif[con_cod],IF('Reporte TC'!$A$7=[1]!Tabla_Consulta_desde_saif[tra_cod],[1]!Tabla_Consulta_desde_saif[Columna1]))))),"")</f>
        <v>6.85</v>
      </c>
      <c r="E58" s="63">
        <f t="array" ref="E58">IFERROR((SUM(IF($A58=[1]!Tabla_Consulta_desde_saif[ifi],IF($Q$1=[1]!Tabla_Consulta_desde_saif[con_cod],IF('Reporte TC'!$A$8=[1]!Tabla_Consulta_desde_saif[tra_cod],[1]!Tabla_Consulta_desde_saif[Columna2]))))/SUM(IF($A58=[1]!Tabla_Consulta_desde_saif[ifi],IF($Q$1=[1]!Tabla_Consulta_desde_saif[con_cod],IF('Reporte TC'!$A$8=[1]!Tabla_Consulta_desde_saif[tra_cod],[1]!Tabla_Consulta_desde_saif[Columna1]))))),"")</f>
        <v>6.9700000000000006</v>
      </c>
      <c r="F58" s="63" t="str">
        <f t="array" ref="F58">IFERROR((SUM(IF($A58=[1]!Tabla_Consulta_desde_saif[ifi],IF($Q$2=[1]!Tabla_Consulta_desde_saif[con_cod],IF('Reporte TC'!$A$7=[1]!Tabla_Consulta_desde_saif[tra_cod],[1]!Tabla_Consulta_desde_saif[Columna2]))))/SUM(IF($A58=[1]!Tabla_Consulta_desde_saif[ifi],IF($Q$2=[1]!Tabla_Consulta_desde_saif[con_cod],IF('Reporte TC'!$A$7=[1]!Tabla_Consulta_desde_saif[tra_cod],[1]!Tabla_Consulta_desde_saif[Columna1]))))),"")</f>
        <v/>
      </c>
      <c r="G58" s="81" t="str">
        <f t="array" ref="G58">IFERROR((SUM(IF($A58=[1]!Tabla_Consulta_desde_saif[ifi],IF($Q$2=[1]!Tabla_Consulta_desde_saif[con_cod],IF('Reporte TC'!$A$8=[1]!Tabla_Consulta_desde_saif[tra_cod],[1]!Tabla_Consulta_desde_saif[Columna2]))))/SUM(IF($A58=[1]!Tabla_Consulta_desde_saif[ifi],IF($Q$2=[1]!Tabla_Consulta_desde_saif[con_cod],IF('Reporte TC'!$A$8=[1]!Tabla_Consulta_desde_saif[tra_cod],[1]!Tabla_Consulta_desde_saif[Columna1]))))),"")</f>
        <v/>
      </c>
      <c r="H58" s="81" t="str">
        <f t="array" ref="H58">IFERROR((SUM(IF($A58=[1]!Tabla_Consulta_desde_saif[ifi],IF($Q$3=[1]!Tabla_Consulta_desde_saif[con_cod],IF('Reporte TC'!$A$7=[1]!Tabla_Consulta_desde_saif[tra_cod],[1]!Tabla_Consulta_desde_saif[Columna2]))))/SUM(IF($A58=[1]!Tabla_Consulta_desde_saif[ifi],IF($Q$3=[1]!Tabla_Consulta_desde_saif[con_cod],IF('Reporte TC'!$A$7=[1]!Tabla_Consulta_desde_saif[tra_cod],[1]!Tabla_Consulta_desde_saif[Columna1]))))),"")</f>
        <v/>
      </c>
      <c r="I58" s="82" t="str">
        <f t="array" ref="I58">IFERROR((SUM(IF($A58=[1]!Tabla_Consulta_desde_saif[ifi],IF($Q$3=[1]!Tabla_Consulta_desde_saif[con_cod],IF('Reporte TC'!$A$8=[1]!Tabla_Consulta_desde_saif[tra_cod],[1]!Tabla_Consulta_desde_saif[Columna2]))))/SUM(IF($A58=[1]!Tabla_Consulta_desde_saif[ifi],IF($Q$3=[1]!Tabla_Consulta_desde_saif[con_cod],IF('Reporte TC'!$A$8=[1]!Tabla_Consulta_desde_saif[tra_cod],[1]!Tabla_Consulta_desde_saif[Columna1]))))),"")</f>
        <v/>
      </c>
      <c r="J58" s="84">
        <f t="array" ref="J58">IFERROR((SUM(IF($A58=[1]!Tabla_Consulta_desde_saif[ifi],IF([1]!Tabla_Consulta_desde_saif[con_cod]=TRANSPOSE($Q$1:$Q$6),IF('Reporte TC'!$A$7=[1]!Tabla_Consulta_desde_saif[tra_cod],[1]!Tabla_Consulta_desde_saif[Columna2]))))/SUM(IF($A58=[1]!Tabla_Consulta_desde_saif[ifi],IF([1]!Tabla_Consulta_desde_saif[con_cod]=TRANSPOSE($Q$1:$Q$6),IF('Reporte TC'!$A$7=[1]!Tabla_Consulta_desde_saif[tra_cod],[1]!Tabla_Consulta_desde_saif[Columna1]))))),"")</f>
        <v>6.85</v>
      </c>
      <c r="K58" s="82">
        <f t="array" ref="K58">IFERROR((SUM(IF($A58=[1]!Tabla_Consulta_desde_saif[ifi],IF([1]!Tabla_Consulta_desde_saif[con_cod]=TRANSPOSE($Q$1:$Q$6),IF('Reporte TC'!$A$8=[1]!Tabla_Consulta_desde_saif[tra_cod],[1]!Tabla_Consulta_desde_saif[Columna2]))))/SUM(IF($A58=[1]!Tabla_Consulta_desde_saif[ifi],IF([1]!Tabla_Consulta_desde_saif[con_cod]=TRANSPOSE($Q$1:$Q$6),IF('Reporte TC'!$A$8=[1]!Tabla_Consulta_desde_saif[tra_cod],[1]!Tabla_Consulta_desde_saif[Columna1]))))),"")</f>
        <v>6.9700000000000006</v>
      </c>
      <c r="L58" s="66"/>
      <c r="M58" s="67">
        <f t="shared" si="4"/>
        <v>6.9700000000000006</v>
      </c>
      <c r="N58" s="67">
        <f t="shared" si="1"/>
        <v>6.85</v>
      </c>
      <c r="AH58" s="55"/>
      <c r="AI58" s="56"/>
      <c r="AJ58" s="56"/>
      <c r="AK58" s="56"/>
      <c r="AL58" s="56"/>
      <c r="AM58" s="56"/>
      <c r="AN58" s="56"/>
      <c r="AO58" s="56"/>
      <c r="AP58" s="56"/>
    </row>
    <row r="59" spans="1:42" s="54" customFormat="1" ht="15.75" x14ac:dyDescent="0.25">
      <c r="A59" s="76">
        <v>3054</v>
      </c>
      <c r="C59" s="68" t="s">
        <v>72</v>
      </c>
      <c r="D59" s="62" t="str">
        <f t="array" ref="D59">IFERROR((SUM(IF($A59=[1]!Tabla_Consulta_desde_saif[ifi],IF($Q$1=[1]!Tabla_Consulta_desde_saif[con_cod],IF('Reporte TC'!$A$7=[1]!Tabla_Consulta_desde_saif[tra_cod],[1]!Tabla_Consulta_desde_saif[Columna2]))))/SUM(IF($A59=[1]!Tabla_Consulta_desde_saif[ifi],IF($Q$1=[1]!Tabla_Consulta_desde_saif[con_cod],IF('Reporte TC'!$A$7=[1]!Tabla_Consulta_desde_saif[tra_cod],[1]!Tabla_Consulta_desde_saif[Columna1]))))),"")</f>
        <v/>
      </c>
      <c r="E59" s="63" t="str">
        <f t="array" ref="E59">IFERROR((SUM(IF($A59=[1]!Tabla_Consulta_desde_saif[ifi],IF($Q$1=[1]!Tabla_Consulta_desde_saif[con_cod],IF('Reporte TC'!$A$8=[1]!Tabla_Consulta_desde_saif[tra_cod],[1]!Tabla_Consulta_desde_saif[Columna2]))))/SUM(IF($A59=[1]!Tabla_Consulta_desde_saif[ifi],IF($Q$1=[1]!Tabla_Consulta_desde_saif[con_cod],IF('Reporte TC'!$A$8=[1]!Tabla_Consulta_desde_saif[tra_cod],[1]!Tabla_Consulta_desde_saif[Columna1]))))),"")</f>
        <v/>
      </c>
      <c r="F59" s="63" t="str">
        <f t="array" ref="F59">IFERROR((SUM(IF($A59=[1]!Tabla_Consulta_desde_saif[ifi],IF($Q$2=[1]!Tabla_Consulta_desde_saif[con_cod],IF('Reporte TC'!$A$7=[1]!Tabla_Consulta_desde_saif[tra_cod],[1]!Tabla_Consulta_desde_saif[Columna2]))))/SUM(IF($A59=[1]!Tabla_Consulta_desde_saif[ifi],IF($Q$2=[1]!Tabla_Consulta_desde_saif[con_cod],IF('Reporte TC'!$A$7=[1]!Tabla_Consulta_desde_saif[tra_cod],[1]!Tabla_Consulta_desde_saif[Columna1]))))),"")</f>
        <v/>
      </c>
      <c r="G59" s="81" t="str">
        <f t="array" ref="G59">IFERROR((SUM(IF($A59=[1]!Tabla_Consulta_desde_saif[ifi],IF($Q$2=[1]!Tabla_Consulta_desde_saif[con_cod],IF('Reporte TC'!$A$8=[1]!Tabla_Consulta_desde_saif[tra_cod],[1]!Tabla_Consulta_desde_saif[Columna2]))))/SUM(IF($A59=[1]!Tabla_Consulta_desde_saif[ifi],IF($Q$2=[1]!Tabla_Consulta_desde_saif[con_cod],IF('Reporte TC'!$A$8=[1]!Tabla_Consulta_desde_saif[tra_cod],[1]!Tabla_Consulta_desde_saif[Columna1]))))),"")</f>
        <v/>
      </c>
      <c r="H59" s="81" t="str">
        <f t="array" ref="H59">IFERROR((SUM(IF($A59=[1]!Tabla_Consulta_desde_saif[ifi],IF($Q$3=[1]!Tabla_Consulta_desde_saif[con_cod],IF('Reporte TC'!$A$7=[1]!Tabla_Consulta_desde_saif[tra_cod],[1]!Tabla_Consulta_desde_saif[Columna2]))))/SUM(IF($A59=[1]!Tabla_Consulta_desde_saif[ifi],IF($Q$3=[1]!Tabla_Consulta_desde_saif[con_cod],IF('Reporte TC'!$A$7=[1]!Tabla_Consulta_desde_saif[tra_cod],[1]!Tabla_Consulta_desde_saif[Columna1]))))),"")</f>
        <v/>
      </c>
      <c r="I59" s="82" t="str">
        <f t="array" ref="I59">IFERROR((SUM(IF($A59=[1]!Tabla_Consulta_desde_saif[ifi],IF($Q$3=[1]!Tabla_Consulta_desde_saif[con_cod],IF('Reporte TC'!$A$8=[1]!Tabla_Consulta_desde_saif[tra_cod],[1]!Tabla_Consulta_desde_saif[Columna2]))))/SUM(IF($A59=[1]!Tabla_Consulta_desde_saif[ifi],IF($Q$3=[1]!Tabla_Consulta_desde_saif[con_cod],IF('Reporte TC'!$A$8=[1]!Tabla_Consulta_desde_saif[tra_cod],[1]!Tabla_Consulta_desde_saif[Columna1]))))),"")</f>
        <v/>
      </c>
      <c r="J59" s="84" t="str">
        <f t="array" ref="J59">IFERROR((SUM(IF($A59=[1]!Tabla_Consulta_desde_saif[ifi],IF([1]!Tabla_Consulta_desde_saif[con_cod]=TRANSPOSE($Q$1:$Q$6),IF('Reporte TC'!$A$7=[1]!Tabla_Consulta_desde_saif[tra_cod],[1]!Tabla_Consulta_desde_saif[Columna2]))))/SUM(IF($A59=[1]!Tabla_Consulta_desde_saif[ifi],IF([1]!Tabla_Consulta_desde_saif[con_cod]=TRANSPOSE($Q$1:$Q$6),IF('Reporte TC'!$A$7=[1]!Tabla_Consulta_desde_saif[tra_cod],[1]!Tabla_Consulta_desde_saif[Columna1]))))),"")</f>
        <v/>
      </c>
      <c r="K59" s="82" t="str">
        <f t="array" ref="K59">IFERROR((SUM(IF($A59=[1]!Tabla_Consulta_desde_saif[ifi],IF([1]!Tabla_Consulta_desde_saif[con_cod]=TRANSPOSE($Q$1:$Q$6),IF('Reporte TC'!$A$8=[1]!Tabla_Consulta_desde_saif[tra_cod],[1]!Tabla_Consulta_desde_saif[Columna2]))))/SUM(IF($A59=[1]!Tabla_Consulta_desde_saif[ifi],IF([1]!Tabla_Consulta_desde_saif[con_cod]=TRANSPOSE($Q$1:$Q$6),IF('Reporte TC'!$A$8=[1]!Tabla_Consulta_desde_saif[tra_cod],[1]!Tabla_Consulta_desde_saif[Columna1]))))),"")</f>
        <v/>
      </c>
      <c r="L59" s="66"/>
      <c r="M59" s="67">
        <f t="shared" si="4"/>
        <v>0</v>
      </c>
      <c r="N59" s="67">
        <f t="shared" si="1"/>
        <v>0</v>
      </c>
      <c r="AH59" s="55"/>
      <c r="AI59" s="56"/>
      <c r="AJ59" s="56"/>
      <c r="AK59" s="56"/>
      <c r="AL59" s="56"/>
      <c r="AM59" s="56"/>
      <c r="AN59" s="56"/>
      <c r="AO59" s="56"/>
      <c r="AP59" s="56"/>
    </row>
    <row r="60" spans="1:42" s="54" customFormat="1" ht="15.75" x14ac:dyDescent="0.25">
      <c r="A60" s="76">
        <v>3056</v>
      </c>
      <c r="C60" s="68" t="s">
        <v>73</v>
      </c>
      <c r="D60" s="62" t="str">
        <f t="array" ref="D60">IFERROR((SUM(IF($A60=[1]!Tabla_Consulta_desde_saif[ifi],IF($Q$1=[1]!Tabla_Consulta_desde_saif[con_cod],IF('Reporte TC'!$A$7=[1]!Tabla_Consulta_desde_saif[tra_cod],[1]!Tabla_Consulta_desde_saif[Columna2]))))/SUM(IF($A60=[1]!Tabla_Consulta_desde_saif[ifi],IF($Q$1=[1]!Tabla_Consulta_desde_saif[con_cod],IF('Reporte TC'!$A$7=[1]!Tabla_Consulta_desde_saif[tra_cod],[1]!Tabla_Consulta_desde_saif[Columna1]))))),"")</f>
        <v/>
      </c>
      <c r="E60" s="63" t="str">
        <f t="array" ref="E60">IFERROR((SUM(IF($A60=[1]!Tabla_Consulta_desde_saif[ifi],IF($Q$1=[1]!Tabla_Consulta_desde_saif[con_cod],IF('Reporte TC'!$A$8=[1]!Tabla_Consulta_desde_saif[tra_cod],[1]!Tabla_Consulta_desde_saif[Columna2]))))/SUM(IF($A60=[1]!Tabla_Consulta_desde_saif[ifi],IF($Q$1=[1]!Tabla_Consulta_desde_saif[con_cod],IF('Reporte TC'!$A$8=[1]!Tabla_Consulta_desde_saif[tra_cod],[1]!Tabla_Consulta_desde_saif[Columna1]))))),"")</f>
        <v/>
      </c>
      <c r="F60" s="63" t="str">
        <f t="array" ref="F60">IFERROR((SUM(IF($A60=[1]!Tabla_Consulta_desde_saif[ifi],IF($Q$2=[1]!Tabla_Consulta_desde_saif[con_cod],IF('Reporte TC'!$A$7=[1]!Tabla_Consulta_desde_saif[tra_cod],[1]!Tabla_Consulta_desde_saif[Columna2]))))/SUM(IF($A60=[1]!Tabla_Consulta_desde_saif[ifi],IF($Q$2=[1]!Tabla_Consulta_desde_saif[con_cod],IF('Reporte TC'!$A$7=[1]!Tabla_Consulta_desde_saif[tra_cod],[1]!Tabla_Consulta_desde_saif[Columna1]))))),"")</f>
        <v/>
      </c>
      <c r="G60" s="81" t="str">
        <f t="array" ref="G60">IFERROR((SUM(IF($A60=[1]!Tabla_Consulta_desde_saif[ifi],IF($Q$2=[1]!Tabla_Consulta_desde_saif[con_cod],IF('Reporte TC'!$A$8=[1]!Tabla_Consulta_desde_saif[tra_cod],[1]!Tabla_Consulta_desde_saif[Columna2]))))/SUM(IF($A60=[1]!Tabla_Consulta_desde_saif[ifi],IF($Q$2=[1]!Tabla_Consulta_desde_saif[con_cod],IF('Reporte TC'!$A$8=[1]!Tabla_Consulta_desde_saif[tra_cod],[1]!Tabla_Consulta_desde_saif[Columna1]))))),"")</f>
        <v/>
      </c>
      <c r="H60" s="81" t="str">
        <f t="array" ref="H60">IFERROR((SUM(IF($A60=[1]!Tabla_Consulta_desde_saif[ifi],IF($Q$3=[1]!Tabla_Consulta_desde_saif[con_cod],IF('Reporte TC'!$A$7=[1]!Tabla_Consulta_desde_saif[tra_cod],[1]!Tabla_Consulta_desde_saif[Columna2]))))/SUM(IF($A60=[1]!Tabla_Consulta_desde_saif[ifi],IF($Q$3=[1]!Tabla_Consulta_desde_saif[con_cod],IF('Reporte TC'!$A$7=[1]!Tabla_Consulta_desde_saif[tra_cod],[1]!Tabla_Consulta_desde_saif[Columna1]))))),"")</f>
        <v/>
      </c>
      <c r="I60" s="82" t="str">
        <f t="array" ref="I60">IFERROR((SUM(IF($A60=[1]!Tabla_Consulta_desde_saif[ifi],IF($Q$3=[1]!Tabla_Consulta_desde_saif[con_cod],IF('Reporte TC'!$A$8=[1]!Tabla_Consulta_desde_saif[tra_cod],[1]!Tabla_Consulta_desde_saif[Columna2]))))/SUM(IF($A60=[1]!Tabla_Consulta_desde_saif[ifi],IF($Q$3=[1]!Tabla_Consulta_desde_saif[con_cod],IF('Reporte TC'!$A$8=[1]!Tabla_Consulta_desde_saif[tra_cod],[1]!Tabla_Consulta_desde_saif[Columna1]))))),"")</f>
        <v/>
      </c>
      <c r="J60" s="84" t="str">
        <f t="array" ref="J60">IFERROR((SUM(IF($A60=[1]!Tabla_Consulta_desde_saif[ifi],IF([1]!Tabla_Consulta_desde_saif[con_cod]=TRANSPOSE($Q$1:$Q$6),IF('Reporte TC'!$A$7=[1]!Tabla_Consulta_desde_saif[tra_cod],[1]!Tabla_Consulta_desde_saif[Columna2]))))/SUM(IF($A60=[1]!Tabla_Consulta_desde_saif[ifi],IF([1]!Tabla_Consulta_desde_saif[con_cod]=TRANSPOSE($Q$1:$Q$6),IF('Reporte TC'!$A$7=[1]!Tabla_Consulta_desde_saif[tra_cod],[1]!Tabla_Consulta_desde_saif[Columna1]))))),"")</f>
        <v/>
      </c>
      <c r="K60" s="82" t="str">
        <f t="array" ref="K60">IFERROR((SUM(IF($A60=[1]!Tabla_Consulta_desde_saif[ifi],IF([1]!Tabla_Consulta_desde_saif[con_cod]=TRANSPOSE($Q$1:$Q$6),IF('Reporte TC'!$A$8=[1]!Tabla_Consulta_desde_saif[tra_cod],[1]!Tabla_Consulta_desde_saif[Columna2]))))/SUM(IF($A60=[1]!Tabla_Consulta_desde_saif[ifi],IF([1]!Tabla_Consulta_desde_saif[con_cod]=TRANSPOSE($Q$1:$Q$6),IF('Reporte TC'!$A$8=[1]!Tabla_Consulta_desde_saif[tra_cod],[1]!Tabla_Consulta_desde_saif[Columna1]))))),"")</f>
        <v/>
      </c>
      <c r="L60" s="66"/>
      <c r="M60" s="67">
        <f t="shared" si="4"/>
        <v>0</v>
      </c>
      <c r="N60" s="67">
        <f t="shared" si="1"/>
        <v>0</v>
      </c>
      <c r="AH60" s="55"/>
      <c r="AI60" s="56"/>
      <c r="AJ60" s="56"/>
      <c r="AK60" s="56"/>
      <c r="AL60" s="56"/>
      <c r="AM60" s="56"/>
      <c r="AN60" s="56"/>
      <c r="AO60" s="56"/>
      <c r="AP60" s="56"/>
    </row>
    <row r="61" spans="1:42" s="54" customFormat="1" ht="15.75" x14ac:dyDescent="0.25">
      <c r="A61" s="76">
        <v>3055</v>
      </c>
      <c r="C61" s="68" t="s">
        <v>74</v>
      </c>
      <c r="D61" s="62" t="str">
        <f t="array" ref="D61">IFERROR((SUM(IF($A61=[1]!Tabla_Consulta_desde_saif[ifi],IF($Q$1=[1]!Tabla_Consulta_desde_saif[con_cod],IF('Reporte TC'!$A$7=[1]!Tabla_Consulta_desde_saif[tra_cod],[1]!Tabla_Consulta_desde_saif[Columna2]))))/SUM(IF($A61=[1]!Tabla_Consulta_desde_saif[ifi],IF($Q$1=[1]!Tabla_Consulta_desde_saif[con_cod],IF('Reporte TC'!$A$7=[1]!Tabla_Consulta_desde_saif[tra_cod],[1]!Tabla_Consulta_desde_saif[Columna1]))))),"")</f>
        <v/>
      </c>
      <c r="E61" s="63" t="str">
        <f t="array" ref="E61">IFERROR((SUM(IF($A61=[1]!Tabla_Consulta_desde_saif[ifi],IF($Q$1=[1]!Tabla_Consulta_desde_saif[con_cod],IF('Reporte TC'!$A$8=[1]!Tabla_Consulta_desde_saif[tra_cod],[1]!Tabla_Consulta_desde_saif[Columna2]))))/SUM(IF($A61=[1]!Tabla_Consulta_desde_saif[ifi],IF($Q$1=[1]!Tabla_Consulta_desde_saif[con_cod],IF('Reporte TC'!$A$8=[1]!Tabla_Consulta_desde_saif[tra_cod],[1]!Tabla_Consulta_desde_saif[Columna1]))))),"")</f>
        <v/>
      </c>
      <c r="F61" s="63" t="str">
        <f t="array" ref="F61">IFERROR((SUM(IF($A61=[1]!Tabla_Consulta_desde_saif[ifi],IF($Q$2=[1]!Tabla_Consulta_desde_saif[con_cod],IF('Reporte TC'!$A$7=[1]!Tabla_Consulta_desde_saif[tra_cod],[1]!Tabla_Consulta_desde_saif[Columna2]))))/SUM(IF($A61=[1]!Tabla_Consulta_desde_saif[ifi],IF($Q$2=[1]!Tabla_Consulta_desde_saif[con_cod],IF('Reporte TC'!$A$7=[1]!Tabla_Consulta_desde_saif[tra_cod],[1]!Tabla_Consulta_desde_saif[Columna1]))))),"")</f>
        <v/>
      </c>
      <c r="G61" s="81" t="str">
        <f t="array" ref="G61">IFERROR((SUM(IF($A61=[1]!Tabla_Consulta_desde_saif[ifi],IF($Q$2=[1]!Tabla_Consulta_desde_saif[con_cod],IF('Reporte TC'!$A$8=[1]!Tabla_Consulta_desde_saif[tra_cod],[1]!Tabla_Consulta_desde_saif[Columna2]))))/SUM(IF($A61=[1]!Tabla_Consulta_desde_saif[ifi],IF($Q$2=[1]!Tabla_Consulta_desde_saif[con_cod],IF('Reporte TC'!$A$8=[1]!Tabla_Consulta_desde_saif[tra_cod],[1]!Tabla_Consulta_desde_saif[Columna1]))))),"")</f>
        <v/>
      </c>
      <c r="H61" s="81" t="str">
        <f t="array" ref="H61">IFERROR((SUM(IF($A61=[1]!Tabla_Consulta_desde_saif[ifi],IF($Q$3=[1]!Tabla_Consulta_desde_saif[con_cod],IF('Reporte TC'!$A$7=[1]!Tabla_Consulta_desde_saif[tra_cod],[1]!Tabla_Consulta_desde_saif[Columna2]))))/SUM(IF($A61=[1]!Tabla_Consulta_desde_saif[ifi],IF($Q$3=[1]!Tabla_Consulta_desde_saif[con_cod],IF('Reporte TC'!$A$7=[1]!Tabla_Consulta_desde_saif[tra_cod],[1]!Tabla_Consulta_desde_saif[Columna1]))))),"")</f>
        <v/>
      </c>
      <c r="I61" s="82" t="str">
        <f t="array" ref="I61">IFERROR((SUM(IF($A61=[1]!Tabla_Consulta_desde_saif[ifi],IF($Q$3=[1]!Tabla_Consulta_desde_saif[con_cod],IF('Reporte TC'!$A$8=[1]!Tabla_Consulta_desde_saif[tra_cod],[1]!Tabla_Consulta_desde_saif[Columna2]))))/SUM(IF($A61=[1]!Tabla_Consulta_desde_saif[ifi],IF($Q$3=[1]!Tabla_Consulta_desde_saif[con_cod],IF('Reporte TC'!$A$8=[1]!Tabla_Consulta_desde_saif[tra_cod],[1]!Tabla_Consulta_desde_saif[Columna1]))))),"")</f>
        <v/>
      </c>
      <c r="J61" s="84" t="str">
        <f t="array" ref="J61">IFERROR((SUM(IF($A61=[1]!Tabla_Consulta_desde_saif[ifi],IF([1]!Tabla_Consulta_desde_saif[con_cod]=TRANSPOSE($Q$1:$Q$6),IF('Reporte TC'!$A$7=[1]!Tabla_Consulta_desde_saif[tra_cod],[1]!Tabla_Consulta_desde_saif[Columna2]))))/SUM(IF($A61=[1]!Tabla_Consulta_desde_saif[ifi],IF([1]!Tabla_Consulta_desde_saif[con_cod]=TRANSPOSE($Q$1:$Q$6),IF('Reporte TC'!$A$7=[1]!Tabla_Consulta_desde_saif[tra_cod],[1]!Tabla_Consulta_desde_saif[Columna1]))))),"")</f>
        <v/>
      </c>
      <c r="K61" s="82" t="str">
        <f t="array" ref="K61">IFERROR((SUM(IF($A61=[1]!Tabla_Consulta_desde_saif[ifi],IF([1]!Tabla_Consulta_desde_saif[con_cod]=TRANSPOSE($Q$1:$Q$6),IF('Reporte TC'!$A$8=[1]!Tabla_Consulta_desde_saif[tra_cod],[1]!Tabla_Consulta_desde_saif[Columna2]))))/SUM(IF($A61=[1]!Tabla_Consulta_desde_saif[ifi],IF([1]!Tabla_Consulta_desde_saif[con_cod]=TRANSPOSE($Q$1:$Q$6),IF('Reporte TC'!$A$8=[1]!Tabla_Consulta_desde_saif[tra_cod],[1]!Tabla_Consulta_desde_saif[Columna1]))))),"")</f>
        <v/>
      </c>
      <c r="L61" s="66"/>
      <c r="M61" s="67">
        <f t="shared" si="4"/>
        <v>0</v>
      </c>
      <c r="N61" s="67">
        <f t="shared" si="1"/>
        <v>0</v>
      </c>
      <c r="AH61" s="55"/>
      <c r="AI61" s="56"/>
      <c r="AJ61" s="56"/>
      <c r="AK61" s="56"/>
      <c r="AL61" s="56"/>
      <c r="AM61" s="56"/>
      <c r="AN61" s="56"/>
      <c r="AO61" s="56"/>
      <c r="AP61" s="56"/>
    </row>
    <row r="62" spans="1:42" s="54" customFormat="1" ht="15.75" x14ac:dyDescent="0.25">
      <c r="A62" s="76">
        <v>3057</v>
      </c>
      <c r="C62" s="68" t="s">
        <v>75</v>
      </c>
      <c r="D62" s="62" t="str">
        <f t="array" ref="D62">IFERROR((SUM(IF($A62=[1]!Tabla_Consulta_desde_saif[ifi],IF($Q$1=[1]!Tabla_Consulta_desde_saif[con_cod],IF('Reporte TC'!$A$7=[1]!Tabla_Consulta_desde_saif[tra_cod],[1]!Tabla_Consulta_desde_saif[Columna2]))))/SUM(IF($A62=[1]!Tabla_Consulta_desde_saif[ifi],IF($Q$1=[1]!Tabla_Consulta_desde_saif[con_cod],IF('Reporte TC'!$A$7=[1]!Tabla_Consulta_desde_saif[tra_cod],[1]!Tabla_Consulta_desde_saif[Columna1]))))),"")</f>
        <v/>
      </c>
      <c r="E62" s="63" t="str">
        <f t="array" ref="E62">IFERROR((SUM(IF($A62=[1]!Tabla_Consulta_desde_saif[ifi],IF($Q$1=[1]!Tabla_Consulta_desde_saif[con_cod],IF('Reporte TC'!$A$8=[1]!Tabla_Consulta_desde_saif[tra_cod],[1]!Tabla_Consulta_desde_saif[Columna2]))))/SUM(IF($A62=[1]!Tabla_Consulta_desde_saif[ifi],IF($Q$1=[1]!Tabla_Consulta_desde_saif[con_cod],IF('Reporte TC'!$A$8=[1]!Tabla_Consulta_desde_saif[tra_cod],[1]!Tabla_Consulta_desde_saif[Columna1]))))),"")</f>
        <v/>
      </c>
      <c r="F62" s="63" t="str">
        <f t="array" ref="F62">IFERROR((SUM(IF($A62=[1]!Tabla_Consulta_desde_saif[ifi],IF($Q$2=[1]!Tabla_Consulta_desde_saif[con_cod],IF('Reporte TC'!$A$7=[1]!Tabla_Consulta_desde_saif[tra_cod],[1]!Tabla_Consulta_desde_saif[Columna2]))))/SUM(IF($A62=[1]!Tabla_Consulta_desde_saif[ifi],IF($Q$2=[1]!Tabla_Consulta_desde_saif[con_cod],IF('Reporte TC'!$A$7=[1]!Tabla_Consulta_desde_saif[tra_cod],[1]!Tabla_Consulta_desde_saif[Columna1]))))),"")</f>
        <v/>
      </c>
      <c r="G62" s="81" t="str">
        <f t="array" ref="G62">IFERROR((SUM(IF($A62=[1]!Tabla_Consulta_desde_saif[ifi],IF($Q$2=[1]!Tabla_Consulta_desde_saif[con_cod],IF('Reporte TC'!$A$8=[1]!Tabla_Consulta_desde_saif[tra_cod],[1]!Tabla_Consulta_desde_saif[Columna2]))))/SUM(IF($A62=[1]!Tabla_Consulta_desde_saif[ifi],IF($Q$2=[1]!Tabla_Consulta_desde_saif[con_cod],IF('Reporte TC'!$A$8=[1]!Tabla_Consulta_desde_saif[tra_cod],[1]!Tabla_Consulta_desde_saif[Columna1]))))),"")</f>
        <v/>
      </c>
      <c r="H62" s="81" t="str">
        <f t="array" ref="H62">IFERROR((SUM(IF($A62=[1]!Tabla_Consulta_desde_saif[ifi],IF($Q$3=[1]!Tabla_Consulta_desde_saif[con_cod],IF('Reporte TC'!$A$7=[1]!Tabla_Consulta_desde_saif[tra_cod],[1]!Tabla_Consulta_desde_saif[Columna2]))))/SUM(IF($A62=[1]!Tabla_Consulta_desde_saif[ifi],IF($Q$3=[1]!Tabla_Consulta_desde_saif[con_cod],IF('Reporte TC'!$A$7=[1]!Tabla_Consulta_desde_saif[tra_cod],[1]!Tabla_Consulta_desde_saif[Columna1]))))),"")</f>
        <v/>
      </c>
      <c r="I62" s="82" t="str">
        <f t="array" ref="I62">IFERROR((SUM(IF($A62=[1]!Tabla_Consulta_desde_saif[ifi],IF($Q$3=[1]!Tabla_Consulta_desde_saif[con_cod],IF('Reporte TC'!$A$8=[1]!Tabla_Consulta_desde_saif[tra_cod],[1]!Tabla_Consulta_desde_saif[Columna2]))))/SUM(IF($A62=[1]!Tabla_Consulta_desde_saif[ifi],IF($Q$3=[1]!Tabla_Consulta_desde_saif[con_cod],IF('Reporte TC'!$A$8=[1]!Tabla_Consulta_desde_saif[tra_cod],[1]!Tabla_Consulta_desde_saif[Columna1]))))),"")</f>
        <v/>
      </c>
      <c r="J62" s="84" t="str">
        <f t="array" ref="J62">IFERROR((SUM(IF($A62=[1]!Tabla_Consulta_desde_saif[ifi],IF([1]!Tabla_Consulta_desde_saif[con_cod]=TRANSPOSE($Q$1:$Q$6),IF('Reporte TC'!$A$7=[1]!Tabla_Consulta_desde_saif[tra_cod],[1]!Tabla_Consulta_desde_saif[Columna2]))))/SUM(IF($A62=[1]!Tabla_Consulta_desde_saif[ifi],IF([1]!Tabla_Consulta_desde_saif[con_cod]=TRANSPOSE($Q$1:$Q$6),IF('Reporte TC'!$A$7=[1]!Tabla_Consulta_desde_saif[tra_cod],[1]!Tabla_Consulta_desde_saif[Columna1]))))),"")</f>
        <v/>
      </c>
      <c r="K62" s="82" t="str">
        <f t="array" ref="K62">IFERROR((SUM(IF($A62=[1]!Tabla_Consulta_desde_saif[ifi],IF([1]!Tabla_Consulta_desde_saif[con_cod]=TRANSPOSE($Q$1:$Q$6),IF('Reporte TC'!$A$8=[1]!Tabla_Consulta_desde_saif[tra_cod],[1]!Tabla_Consulta_desde_saif[Columna2]))))/SUM(IF($A62=[1]!Tabla_Consulta_desde_saif[ifi],IF([1]!Tabla_Consulta_desde_saif[con_cod]=TRANSPOSE($Q$1:$Q$6),IF('Reporte TC'!$A$8=[1]!Tabla_Consulta_desde_saif[tra_cod],[1]!Tabla_Consulta_desde_saif[Columna1]))))),"")</f>
        <v/>
      </c>
      <c r="L62" s="66"/>
      <c r="M62" s="67">
        <f t="shared" si="4"/>
        <v>0</v>
      </c>
      <c r="N62" s="67">
        <f t="shared" si="1"/>
        <v>0</v>
      </c>
      <c r="AH62" s="55"/>
      <c r="AI62" s="56"/>
      <c r="AJ62" s="56"/>
      <c r="AK62" s="56"/>
      <c r="AL62" s="56"/>
      <c r="AM62" s="56"/>
      <c r="AN62" s="56"/>
      <c r="AO62" s="56"/>
      <c r="AP62" s="56"/>
    </row>
    <row r="63" spans="1:42" s="54" customFormat="1" ht="15" x14ac:dyDescent="0.25">
      <c r="A63" s="76">
        <v>3058</v>
      </c>
      <c r="C63" s="68" t="s">
        <v>76</v>
      </c>
      <c r="D63" s="62" t="str">
        <f t="array" ref="D63">IFERROR((SUM(IF($A63=[1]!Tabla_Consulta_desde_saif[ifi],IF($Q$1=[1]!Tabla_Consulta_desde_saif[con_cod],IF('Reporte TC'!$A$7=[1]!Tabla_Consulta_desde_saif[tra_cod],[1]!Tabla_Consulta_desde_saif[Columna2]))))/SUM(IF($A63=[1]!Tabla_Consulta_desde_saif[ifi],IF($Q$1=[1]!Tabla_Consulta_desde_saif[con_cod],IF('Reporte TC'!$A$7=[1]!Tabla_Consulta_desde_saif[tra_cod],[1]!Tabla_Consulta_desde_saif[Columna1]))))),"")</f>
        <v/>
      </c>
      <c r="E63" s="63">
        <f t="array" ref="E63">IFERROR((SUM(IF($A63=[1]!Tabla_Consulta_desde_saif[ifi],IF($Q$1=[1]!Tabla_Consulta_desde_saif[con_cod],IF('Reporte TC'!$A$8=[1]!Tabla_Consulta_desde_saif[tra_cod],[1]!Tabla_Consulta_desde_saif[Columna2]))))/SUM(IF($A63=[1]!Tabla_Consulta_desde_saif[ifi],IF($Q$1=[1]!Tabla_Consulta_desde_saif[con_cod],IF('Reporte TC'!$A$8=[1]!Tabla_Consulta_desde_saif[tra_cod],[1]!Tabla_Consulta_desde_saif[Columna1]))))),"")</f>
        <v>6.9700000000000006</v>
      </c>
      <c r="F63" s="63" t="str">
        <f t="array" ref="F63">IFERROR((SUM(IF($A63=[1]!Tabla_Consulta_desde_saif[ifi],IF($Q$2=[1]!Tabla_Consulta_desde_saif[con_cod],IF('Reporte TC'!$A$7=[1]!Tabla_Consulta_desde_saif[tra_cod],[1]!Tabla_Consulta_desde_saif[Columna2]))))/SUM(IF($A63=[1]!Tabla_Consulta_desde_saif[ifi],IF($Q$2=[1]!Tabla_Consulta_desde_saif[con_cod],IF('Reporte TC'!$A$7=[1]!Tabla_Consulta_desde_saif[tra_cod],[1]!Tabla_Consulta_desde_saif[Columna1]))))),"")</f>
        <v/>
      </c>
      <c r="G63" s="81" t="str">
        <f t="array" ref="G63">IFERROR((SUM(IF($A63=[1]!Tabla_Consulta_desde_saif[ifi],IF($Q$2=[1]!Tabla_Consulta_desde_saif[con_cod],IF('Reporte TC'!$A$8=[1]!Tabla_Consulta_desde_saif[tra_cod],[1]!Tabla_Consulta_desde_saif[Columna2]))))/SUM(IF($A63=[1]!Tabla_Consulta_desde_saif[ifi],IF($Q$2=[1]!Tabla_Consulta_desde_saif[con_cod],IF('Reporte TC'!$A$8=[1]!Tabla_Consulta_desde_saif[tra_cod],[1]!Tabla_Consulta_desde_saif[Columna1]))))),"")</f>
        <v/>
      </c>
      <c r="H63" s="81" t="str">
        <f t="array" ref="H63">IFERROR((SUM(IF($A63=[1]!Tabla_Consulta_desde_saif[ifi],IF($Q$3=[1]!Tabla_Consulta_desde_saif[con_cod],IF('Reporte TC'!$A$7=[1]!Tabla_Consulta_desde_saif[tra_cod],[1]!Tabla_Consulta_desde_saif[Columna2]))))/SUM(IF($A63=[1]!Tabla_Consulta_desde_saif[ifi],IF($Q$3=[1]!Tabla_Consulta_desde_saif[con_cod],IF('Reporte TC'!$A$7=[1]!Tabla_Consulta_desde_saif[tra_cod],[1]!Tabla_Consulta_desde_saif[Columna1]))))),"")</f>
        <v/>
      </c>
      <c r="I63" s="82" t="str">
        <f t="array" ref="I63">IFERROR((SUM(IF($A63=[1]!Tabla_Consulta_desde_saif[ifi],IF($Q$3=[1]!Tabla_Consulta_desde_saif[con_cod],IF('Reporte TC'!$A$8=[1]!Tabla_Consulta_desde_saif[tra_cod],[1]!Tabla_Consulta_desde_saif[Columna2]))))/SUM(IF($A63=[1]!Tabla_Consulta_desde_saif[ifi],IF($Q$3=[1]!Tabla_Consulta_desde_saif[con_cod],IF('Reporte TC'!$A$8=[1]!Tabla_Consulta_desde_saif[tra_cod],[1]!Tabla_Consulta_desde_saif[Columna1]))))),"")</f>
        <v/>
      </c>
      <c r="J63" s="84" t="str">
        <f t="array" ref="J63">IFERROR((SUM(IF($A63=[1]!Tabla_Consulta_desde_saif[ifi],IF([1]!Tabla_Consulta_desde_saif[con_cod]=TRANSPOSE($Q$1:$Q$6),IF('Reporte TC'!$A$7=[1]!Tabla_Consulta_desde_saif[tra_cod],[1]!Tabla_Consulta_desde_saif[Columna2]))))/SUM(IF($A63=[1]!Tabla_Consulta_desde_saif[ifi],IF([1]!Tabla_Consulta_desde_saif[con_cod]=TRANSPOSE($Q$1:$Q$6),IF('Reporte TC'!$A$7=[1]!Tabla_Consulta_desde_saif[tra_cod],[1]!Tabla_Consulta_desde_saif[Columna1]))))),"")</f>
        <v/>
      </c>
      <c r="K63" s="82">
        <f t="array" ref="K63">IFERROR((SUM(IF($A63=[1]!Tabla_Consulta_desde_saif[ifi],IF([1]!Tabla_Consulta_desde_saif[con_cod]=TRANSPOSE($Q$1:$Q$6),IF('Reporte TC'!$A$8=[1]!Tabla_Consulta_desde_saif[tra_cod],[1]!Tabla_Consulta_desde_saif[Columna2]))))/SUM(IF($A63=[1]!Tabla_Consulta_desde_saif[ifi],IF([1]!Tabla_Consulta_desde_saif[con_cod]=TRANSPOSE($Q$1:$Q$6),IF('Reporte TC'!$A$8=[1]!Tabla_Consulta_desde_saif[tra_cod],[1]!Tabla_Consulta_desde_saif[Columna1]))))),"")</f>
        <v>6.9700000000000006</v>
      </c>
      <c r="L63" s="66"/>
      <c r="M63" s="67">
        <f t="shared" si="4"/>
        <v>6.9700000000000006</v>
      </c>
      <c r="N63" s="67">
        <f t="shared" si="1"/>
        <v>6.9700000000000006</v>
      </c>
      <c r="AH63" s="55"/>
      <c r="AI63" s="56"/>
      <c r="AJ63" s="56"/>
      <c r="AK63" s="56"/>
      <c r="AL63" s="56"/>
      <c r="AM63" s="56"/>
      <c r="AN63" s="56"/>
      <c r="AO63" s="56"/>
      <c r="AP63" s="56"/>
    </row>
    <row r="64" spans="1:42" s="54" customFormat="1" ht="15" x14ac:dyDescent="0.25">
      <c r="A64" s="76">
        <v>3059</v>
      </c>
      <c r="C64" s="68" t="s">
        <v>77</v>
      </c>
      <c r="D64" s="62">
        <f t="array" ref="D64">IFERROR((SUM(IF($A64=[1]!Tabla_Consulta_desde_saif[ifi],IF($Q$1=[1]!Tabla_Consulta_desde_saif[con_cod],IF('Reporte TC'!$A$7=[1]!Tabla_Consulta_desde_saif[tra_cod],[1]!Tabla_Consulta_desde_saif[Columna2]))))/SUM(IF($A64=[1]!Tabla_Consulta_desde_saif[ifi],IF($Q$1=[1]!Tabla_Consulta_desde_saif[con_cod],IF('Reporte TC'!$A$7=[1]!Tabla_Consulta_desde_saif[tra_cod],[1]!Tabla_Consulta_desde_saif[Columna1]))))),"")</f>
        <v>6.85</v>
      </c>
      <c r="E64" s="63" t="str">
        <f t="array" ref="E64">IFERROR((SUM(IF($A64=[1]!Tabla_Consulta_desde_saif[ifi],IF($Q$1=[1]!Tabla_Consulta_desde_saif[con_cod],IF('Reporte TC'!$A$8=[1]!Tabla_Consulta_desde_saif[tra_cod],[1]!Tabla_Consulta_desde_saif[Columna2]))))/SUM(IF($A64=[1]!Tabla_Consulta_desde_saif[ifi],IF($Q$1=[1]!Tabla_Consulta_desde_saif[con_cod],IF('Reporte TC'!$A$8=[1]!Tabla_Consulta_desde_saif[tra_cod],[1]!Tabla_Consulta_desde_saif[Columna1]))))),"")</f>
        <v/>
      </c>
      <c r="F64" s="63" t="str">
        <f t="array" ref="F64">IFERROR((SUM(IF($A64=[1]!Tabla_Consulta_desde_saif[ifi],IF($Q$2=[1]!Tabla_Consulta_desde_saif[con_cod],IF('Reporte TC'!$A$7=[1]!Tabla_Consulta_desde_saif[tra_cod],[1]!Tabla_Consulta_desde_saif[Columna2]))))/SUM(IF($A64=[1]!Tabla_Consulta_desde_saif[ifi],IF($Q$2=[1]!Tabla_Consulta_desde_saif[con_cod],IF('Reporte TC'!$A$7=[1]!Tabla_Consulta_desde_saif[tra_cod],[1]!Tabla_Consulta_desde_saif[Columna1]))))),"")</f>
        <v/>
      </c>
      <c r="G64" s="81" t="str">
        <f t="array" ref="G64">IFERROR((SUM(IF($A64=[1]!Tabla_Consulta_desde_saif[ifi],IF($Q$2=[1]!Tabla_Consulta_desde_saif[con_cod],IF('Reporte TC'!$A$8=[1]!Tabla_Consulta_desde_saif[tra_cod],[1]!Tabla_Consulta_desde_saif[Columna2]))))/SUM(IF($A64=[1]!Tabla_Consulta_desde_saif[ifi],IF($Q$2=[1]!Tabla_Consulta_desde_saif[con_cod],IF('Reporte TC'!$A$8=[1]!Tabla_Consulta_desde_saif[tra_cod],[1]!Tabla_Consulta_desde_saif[Columna1]))))),"")</f>
        <v/>
      </c>
      <c r="H64" s="81" t="str">
        <f t="array" ref="H64">IFERROR((SUM(IF($A64=[1]!Tabla_Consulta_desde_saif[ifi],IF($Q$3=[1]!Tabla_Consulta_desde_saif[con_cod],IF('Reporte TC'!$A$7=[1]!Tabla_Consulta_desde_saif[tra_cod],[1]!Tabla_Consulta_desde_saif[Columna2]))))/SUM(IF($A64=[1]!Tabla_Consulta_desde_saif[ifi],IF($Q$3=[1]!Tabla_Consulta_desde_saif[con_cod],IF('Reporte TC'!$A$7=[1]!Tabla_Consulta_desde_saif[tra_cod],[1]!Tabla_Consulta_desde_saif[Columna1]))))),"")</f>
        <v/>
      </c>
      <c r="I64" s="82" t="str">
        <f t="array" ref="I64">IFERROR((SUM(IF($A64=[1]!Tabla_Consulta_desde_saif[ifi],IF($Q$3=[1]!Tabla_Consulta_desde_saif[con_cod],IF('Reporte TC'!$A$8=[1]!Tabla_Consulta_desde_saif[tra_cod],[1]!Tabla_Consulta_desde_saif[Columna2]))))/SUM(IF($A64=[1]!Tabla_Consulta_desde_saif[ifi],IF($Q$3=[1]!Tabla_Consulta_desde_saif[con_cod],IF('Reporte TC'!$A$8=[1]!Tabla_Consulta_desde_saif[tra_cod],[1]!Tabla_Consulta_desde_saif[Columna1]))))),"")</f>
        <v/>
      </c>
      <c r="J64" s="84">
        <f t="array" ref="J64">IFERROR((SUM(IF($A64=[1]!Tabla_Consulta_desde_saif[ifi],IF([1]!Tabla_Consulta_desde_saif[con_cod]=TRANSPOSE($Q$1:$Q$6),IF('Reporte TC'!$A$7=[1]!Tabla_Consulta_desde_saif[tra_cod],[1]!Tabla_Consulta_desde_saif[Columna2]))))/SUM(IF($A64=[1]!Tabla_Consulta_desde_saif[ifi],IF([1]!Tabla_Consulta_desde_saif[con_cod]=TRANSPOSE($Q$1:$Q$6),IF('Reporte TC'!$A$7=[1]!Tabla_Consulta_desde_saif[tra_cod],[1]!Tabla_Consulta_desde_saif[Columna1]))))),"")</f>
        <v>6.85</v>
      </c>
      <c r="K64" s="82" t="str">
        <f t="array" ref="K64">IFERROR((SUM(IF($A64=[1]!Tabla_Consulta_desde_saif[ifi],IF([1]!Tabla_Consulta_desde_saif[con_cod]=TRANSPOSE($Q$1:$Q$6),IF('Reporte TC'!$A$8=[1]!Tabla_Consulta_desde_saif[tra_cod],[1]!Tabla_Consulta_desde_saif[Columna2]))))/SUM(IF($A64=[1]!Tabla_Consulta_desde_saif[ifi],IF([1]!Tabla_Consulta_desde_saif[con_cod]=TRANSPOSE($Q$1:$Q$6),IF('Reporte TC'!$A$8=[1]!Tabla_Consulta_desde_saif[tra_cod],[1]!Tabla_Consulta_desde_saif[Columna1]))))),"")</f>
        <v/>
      </c>
      <c r="L64" s="66"/>
      <c r="M64" s="67">
        <f t="shared" si="4"/>
        <v>6.85</v>
      </c>
      <c r="N64" s="67">
        <f t="shared" si="1"/>
        <v>6.85</v>
      </c>
      <c r="AH64" s="55"/>
      <c r="AI64" s="56"/>
      <c r="AJ64" s="56"/>
      <c r="AK64" s="56"/>
      <c r="AL64" s="56"/>
      <c r="AM64" s="56"/>
      <c r="AN64" s="56"/>
      <c r="AO64" s="56"/>
      <c r="AP64" s="56"/>
    </row>
    <row r="65" spans="1:42" s="54" customFormat="1" ht="16.5" thickBot="1" x14ac:dyDescent="0.3">
      <c r="A65" s="76">
        <v>3060</v>
      </c>
      <c r="C65" s="68" t="s">
        <v>78</v>
      </c>
      <c r="D65" s="62" t="str">
        <f t="array" ref="D65">IFERROR((SUM(IF($A65=[1]!Tabla_Consulta_desde_saif[ifi],IF($Q$1=[1]!Tabla_Consulta_desde_saif[con_cod],IF('Reporte TC'!$A$7=[1]!Tabla_Consulta_desde_saif[tra_cod],[1]!Tabla_Consulta_desde_saif[Columna2]))))/SUM(IF($A65=[1]!Tabla_Consulta_desde_saif[ifi],IF($Q$1=[1]!Tabla_Consulta_desde_saif[con_cod],IF('Reporte TC'!$A$7=[1]!Tabla_Consulta_desde_saif[tra_cod],[1]!Tabla_Consulta_desde_saif[Columna1]))))),"")</f>
        <v/>
      </c>
      <c r="E65" s="63" t="str">
        <f t="array" ref="E65">IFERROR((SUM(IF($A65=[1]!Tabla_Consulta_desde_saif[ifi],IF($Q$1=[1]!Tabla_Consulta_desde_saif[con_cod],IF('Reporte TC'!$A$8=[1]!Tabla_Consulta_desde_saif[tra_cod],[1]!Tabla_Consulta_desde_saif[Columna2]))))/SUM(IF($A65=[1]!Tabla_Consulta_desde_saif[ifi],IF($Q$1=[1]!Tabla_Consulta_desde_saif[con_cod],IF('Reporte TC'!$A$8=[1]!Tabla_Consulta_desde_saif[tra_cod],[1]!Tabla_Consulta_desde_saif[Columna1]))))),"")</f>
        <v/>
      </c>
      <c r="F65" s="63" t="str">
        <f t="array" ref="F65">IFERROR((SUM(IF($A65=[1]!Tabla_Consulta_desde_saif[ifi],IF($Q$2=[1]!Tabla_Consulta_desde_saif[con_cod],IF('Reporte TC'!$A$7=[1]!Tabla_Consulta_desde_saif[tra_cod],[1]!Tabla_Consulta_desde_saif[Columna2]))))/SUM(IF($A65=[1]!Tabla_Consulta_desde_saif[ifi],IF($Q$2=[1]!Tabla_Consulta_desde_saif[con_cod],IF('Reporte TC'!$A$7=[1]!Tabla_Consulta_desde_saif[tra_cod],[1]!Tabla_Consulta_desde_saif[Columna1]))))),"")</f>
        <v/>
      </c>
      <c r="G65" s="81" t="str">
        <f t="array" ref="G65">IFERROR((SUM(IF($A65=[1]!Tabla_Consulta_desde_saif[ifi],IF($Q$2=[1]!Tabla_Consulta_desde_saif[con_cod],IF('Reporte TC'!$A$8=[1]!Tabla_Consulta_desde_saif[tra_cod],[1]!Tabla_Consulta_desde_saif[Columna2]))))/SUM(IF($A65=[1]!Tabla_Consulta_desde_saif[ifi],IF($Q$2=[1]!Tabla_Consulta_desde_saif[con_cod],IF('Reporte TC'!$A$8=[1]!Tabla_Consulta_desde_saif[tra_cod],[1]!Tabla_Consulta_desde_saif[Columna1]))))),"")</f>
        <v/>
      </c>
      <c r="H65" s="81" t="str">
        <f t="array" ref="H65">IFERROR((SUM(IF($A65=[1]!Tabla_Consulta_desde_saif[ifi],IF($Q$3=[1]!Tabla_Consulta_desde_saif[con_cod],IF('Reporte TC'!$A$7=[1]!Tabla_Consulta_desde_saif[tra_cod],[1]!Tabla_Consulta_desde_saif[Columna2]))))/SUM(IF($A65=[1]!Tabla_Consulta_desde_saif[ifi],IF($Q$3=[1]!Tabla_Consulta_desde_saif[con_cod],IF('Reporte TC'!$A$7=[1]!Tabla_Consulta_desde_saif[tra_cod],[1]!Tabla_Consulta_desde_saif[Columna1]))))),"")</f>
        <v/>
      </c>
      <c r="I65" s="82" t="str">
        <f t="array" ref="I65">IFERROR((SUM(IF($A65=[1]!Tabla_Consulta_desde_saif[ifi],IF($Q$3=[1]!Tabla_Consulta_desde_saif[con_cod],IF('Reporte TC'!$A$8=[1]!Tabla_Consulta_desde_saif[tra_cod],[1]!Tabla_Consulta_desde_saif[Columna2]))))/SUM(IF($A65=[1]!Tabla_Consulta_desde_saif[ifi],IF($Q$3=[1]!Tabla_Consulta_desde_saif[con_cod],IF('Reporte TC'!$A$8=[1]!Tabla_Consulta_desde_saif[tra_cod],[1]!Tabla_Consulta_desde_saif[Columna1]))))),"")</f>
        <v/>
      </c>
      <c r="J65" s="84" t="str">
        <f t="array" ref="J65">IFERROR((SUM(IF($A65=[1]!Tabla_Consulta_desde_saif[ifi],IF([1]!Tabla_Consulta_desde_saif[con_cod]=TRANSPOSE($Q$1:$Q$6),IF('Reporte TC'!$A$7=[1]!Tabla_Consulta_desde_saif[tra_cod],[1]!Tabla_Consulta_desde_saif[Columna2]))))/SUM(IF($A65=[1]!Tabla_Consulta_desde_saif[ifi],IF([1]!Tabla_Consulta_desde_saif[con_cod]=TRANSPOSE($Q$1:$Q$6),IF('Reporte TC'!$A$7=[1]!Tabla_Consulta_desde_saif[tra_cod],[1]!Tabla_Consulta_desde_saif[Columna1]))))),"")</f>
        <v/>
      </c>
      <c r="K65" s="82" t="str">
        <f t="array" ref="K65">IFERROR((SUM(IF($A65=[1]!Tabla_Consulta_desde_saif[ifi],IF([1]!Tabla_Consulta_desde_saif[con_cod]=TRANSPOSE($Q$1:$Q$6),IF('Reporte TC'!$A$8=[1]!Tabla_Consulta_desde_saif[tra_cod],[1]!Tabla_Consulta_desde_saif[Columna2]))))/SUM(IF($A65=[1]!Tabla_Consulta_desde_saif[ifi],IF([1]!Tabla_Consulta_desde_saif[con_cod]=TRANSPOSE($Q$1:$Q$6),IF('Reporte TC'!$A$8=[1]!Tabla_Consulta_desde_saif[tra_cod],[1]!Tabla_Consulta_desde_saif[Columna1]))))),"")</f>
        <v/>
      </c>
      <c r="L65" s="66"/>
      <c r="M65" s="67">
        <f t="shared" si="4"/>
        <v>0</v>
      </c>
      <c r="N65" s="67">
        <f t="shared" si="1"/>
        <v>0</v>
      </c>
      <c r="AH65" s="55"/>
      <c r="AI65" s="56"/>
      <c r="AJ65" s="56"/>
      <c r="AK65" s="56"/>
      <c r="AL65" s="56"/>
      <c r="AM65" s="56"/>
      <c r="AN65" s="56"/>
      <c r="AO65" s="56"/>
      <c r="AP65" s="56"/>
    </row>
    <row r="66" spans="1:42" s="2" customFormat="1" ht="42" customHeight="1" thickBot="1" x14ac:dyDescent="0.3">
      <c r="A66" s="85" t="s">
        <v>79</v>
      </c>
      <c r="C66" s="38" t="s">
        <v>79</v>
      </c>
      <c r="D66" s="39">
        <f t="array" ref="D66">IFERROR((SUM(IF($A66=[1]!Tabla_Consulta_desde_saif[tipoentidad],IF('Reporte TC'!$A$7=[1]!Tabla_Consulta_desde_saif[tra_cod],IF($Q$1=[1]!Tabla_Consulta_desde_saif[con_cod],[1]!Tabla_Consulta_desde_saif[Columna2]))))/SUM(IF('Reporte TC'!$A66=[1]!Tabla_Consulta_desde_saif[tipoentidad],IF('Reporte TC'!$A$7=[1]!Tabla_Consulta_desde_saif[tra_cod],IF($Q$1=[1]!Tabla_Consulta_desde_saif[con_cod],[1]!Tabla_Consulta_desde_saif[Columna1]))))),"")</f>
        <v>6.8906234271516569</v>
      </c>
      <c r="E66" s="40">
        <f t="array" ref="E66">IFERROR((SUM(IF($A66=[1]!Tabla_Consulta_desde_saif[tipoentidad],IF('Reporte TC'!$A$8=[1]!Tabla_Consulta_desde_saif[tra_cod],IF($Q$1=[1]!Tabla_Consulta_desde_saif[con_cod],[1]!Tabla_Consulta_desde_saif[Columna2]))))/SUM(IF('Reporte TC'!$A66=[1]!Tabla_Consulta_desde_saif[tipoentidad],IF('Reporte TC'!$A$8=[1]!Tabla_Consulta_desde_saif[tra_cod],IF($Q$1=[1]!Tabla_Consulta_desde_saif[con_cod],[1]!Tabla_Consulta_desde_saif[Columna1]))))),"")</f>
        <v>6.97</v>
      </c>
      <c r="F66" s="40" t="str">
        <f t="array" ref="F66">IFERROR((SUM(IF($A66=[1]!Tabla_Consulta_desde_saif[tipoentidad],IF('Reporte TC'!$A$7=[1]!Tabla_Consulta_desde_saif[tra_cod],IF($Q$2=[1]!Tabla_Consulta_desde_saif[con_cod],[1]!Tabla_Consulta_desde_saif[Columna2]))))/SUM(IF('Reporte TC'!$A66=[1]!Tabla_Consulta_desde_saif[tipoentidad],IF('Reporte TC'!$A$7=[1]!Tabla_Consulta_desde_saif[tra_cod],IF($Q$2=[1]!Tabla_Consulta_desde_saif[con_cod],[1]!Tabla_Consulta_desde_saif[Columna1]))))),"")</f>
        <v/>
      </c>
      <c r="G66" s="40" t="str">
        <f t="array" ref="G66">IFERROR((SUM(IF($A66=[1]!Tabla_Consulta_desde_saif[tipoentidad],IF('Reporte TC'!$A$8=[1]!Tabla_Consulta_desde_saif[tra_cod],IF($Q$2=[1]!Tabla_Consulta_desde_saif[con_cod],[1]!Tabla_Consulta_desde_saif[Columna2]))))/SUM(IF('Reporte TC'!$A66=[1]!Tabla_Consulta_desde_saif[tipoentidad],IF('Reporte TC'!$A$8=[1]!Tabla_Consulta_desde_saif[tra_cod],IF($Q$2=[1]!Tabla_Consulta_desde_saif[con_cod],[1]!Tabla_Consulta_desde_saif[Columna1]))))),"")</f>
        <v/>
      </c>
      <c r="H66" s="40">
        <f t="array" ref="H66">IFERROR((SUM(IF($A66=[1]!Tabla_Consulta_desde_saif[tipoentidad],IF('Reporte TC'!$A$7=[1]!Tabla_Consulta_desde_saif[tra_cod],IF($Q$3=[1]!Tabla_Consulta_desde_saif[con_cod],[1]!Tabla_Consulta_desde_saif[Columna2]))))/SUM(IF('Reporte TC'!$A66=[1]!Tabla_Consulta_desde_saif[tipoentidad],IF('Reporte TC'!$A$7=[1]!Tabla_Consulta_desde_saif[tra_cod],IF($Q$3=[1]!Tabla_Consulta_desde_saif[con_cod],[1]!Tabla_Consulta_desde_saif[Columna1]))))),"")</f>
        <v>6.97</v>
      </c>
      <c r="I66" s="41" t="str">
        <f t="array" ref="I66">IFERROR((SUM(IF($A66=[1]!Tabla_Consulta_desde_saif[tipoentidad],IF('Reporte TC'!$A$8=[1]!Tabla_Consulta_desde_saif[tra_cod],IF($Q$3=[1]!Tabla_Consulta_desde_saif[con_cod],[1]!Tabla_Consulta_desde_saif[Columna2]))))/SUM(IF('Reporte TC'!$A66=[1]!Tabla_Consulta_desde_saif[tipoentidad],IF('Reporte TC'!$A$8=[1]!Tabla_Consulta_desde_saif[tra_cod],IF($Q$3=[1]!Tabla_Consulta_desde_saif[con_cod],[1]!Tabla_Consulta_desde_saif[Columna1]))))),"")</f>
        <v/>
      </c>
      <c r="J66" s="42">
        <f t="array" ref="J66">IFERROR((SUM(IF($A66=[1]!Tabla_Consulta_desde_saif[tipoentidad],IF('Reporte TC'!$A$7=[1]!Tabla_Consulta_desde_saif[tra_cod],IF([1]!Tabla_Consulta_desde_saif[con_cod]=TRANSPOSE($Q$1:$Q$6),[1]!Tabla_Consulta_desde_saif[Columna2]))))/SUM(IF('Reporte TC'!$A66=[1]!Tabla_Consulta_desde_saif[tipoentidad],IF('Reporte TC'!$A$7=[1]!Tabla_Consulta_desde_saif[tra_cod],IF([1]!Tabla_Consulta_desde_saif[con_cod]=TRANSPOSE($Q$1:$Q$6),[1]!Tabla_Consulta_desde_saif[Columna1]))))),"")</f>
        <v>6.9435170229042233</v>
      </c>
      <c r="K66" s="41">
        <f t="array" ref="K66">IFERROR((SUM(IF($A66=[1]!Tabla_Consulta_desde_saif[tipoentidad],IF('Reporte TC'!$A$8=[1]!Tabla_Consulta_desde_saif[tra_cod],IF([1]!Tabla_Consulta_desde_saif[con_cod]=TRANSPOSE($Q$1:$Q$6),[1]!Tabla_Consulta_desde_saif[Columna2]))))/SUM(IF('Reporte TC'!$A66=[1]!Tabla_Consulta_desde_saif[tipoentidad],IF('Reporte TC'!$A$8=[1]!Tabla_Consulta_desde_saif[tra_cod],IF([1]!Tabla_Consulta_desde_saif[con_cod]=TRANSPOSE($Q$1:$Q$6),[1]!Tabla_Consulta_desde_saif[Columna1]))))),"")</f>
        <v>6.97</v>
      </c>
      <c r="L66" s="43"/>
      <c r="M66" s="44"/>
      <c r="N66" s="44"/>
      <c r="P66" s="54"/>
      <c r="AH66" s="36"/>
      <c r="AI66" s="47"/>
      <c r="AJ66" s="47"/>
      <c r="AK66" s="47"/>
      <c r="AL66" s="47"/>
      <c r="AM66" s="47"/>
      <c r="AN66" s="47"/>
      <c r="AO66" s="47"/>
      <c r="AP66" s="47"/>
    </row>
    <row r="67" spans="1:42" s="2" customFormat="1" ht="12" customHeight="1" x14ac:dyDescent="0.25">
      <c r="A67" s="75">
        <v>27002</v>
      </c>
      <c r="C67" s="68" t="s">
        <v>80</v>
      </c>
      <c r="D67" s="50">
        <f t="array" ref="D67">IFERROR((SUM(IF($A67=[1]!Tabla_Consulta_desde_saif[ifi],IF($Q$1=[1]!Tabla_Consulta_desde_saif[con_cod],IF('Reporte TC'!$A$7=[1]!Tabla_Consulta_desde_saif[tra_cod],[1]!Tabla_Consulta_desde_saif[Columna2]))))/SUM(IF($A67=[1]!Tabla_Consulta_desde_saif[ifi],IF($Q$1=[1]!Tabla_Consulta_desde_saif[con_cod],IF('Reporte TC'!$A$7=[1]!Tabla_Consulta_desde_saif[tra_cod],[1]!Tabla_Consulta_desde_saif[Columna1]))))),"")</f>
        <v>6.8500000000000005</v>
      </c>
      <c r="E67" s="51">
        <f t="array" ref="E67">IFERROR((SUM(IF($A67=[1]!Tabla_Consulta_desde_saif[ifi],IF($Q$1=[1]!Tabla_Consulta_desde_saif[con_cod],IF('Reporte TC'!$A$8=[1]!Tabla_Consulta_desde_saif[tra_cod],[1]!Tabla_Consulta_desde_saif[Columna2]))))/SUM(IF($A67=[1]!Tabla_Consulta_desde_saif[ifi],IF($Q$1=[1]!Tabla_Consulta_desde_saif[con_cod],IF('Reporte TC'!$A$8=[1]!Tabla_Consulta_desde_saif[tra_cod],[1]!Tabla_Consulta_desde_saif[Columna1]))))),"")</f>
        <v>6.9700000000000006</v>
      </c>
      <c r="F67" s="51" t="str">
        <f t="array" ref="F67">IFERROR((SUM(IF($A67=[1]!Tabla_Consulta_desde_saif[ifi],IF($Q$2=[1]!Tabla_Consulta_desde_saif[con_cod],IF('Reporte TC'!$A$7=[1]!Tabla_Consulta_desde_saif[tra_cod],[1]!Tabla_Consulta_desde_saif[Columna2]))))/SUM(IF($A67=[1]!Tabla_Consulta_desde_saif[ifi],IF($Q$2=[1]!Tabla_Consulta_desde_saif[con_cod],IF('Reporte TC'!$A$7=[1]!Tabla_Consulta_desde_saif[tra_cod],[1]!Tabla_Consulta_desde_saif[Columna1]))))),"")</f>
        <v/>
      </c>
      <c r="G67" s="51" t="str">
        <f t="array" ref="G67">IFERROR((SUM(IF($A67=[1]!Tabla_Consulta_desde_saif[ifi],IF($Q$2=[1]!Tabla_Consulta_desde_saif[con_cod],IF('Reporte TC'!$A$8=[1]!Tabla_Consulta_desde_saif[tra_cod],[1]!Tabla_Consulta_desde_saif[Columna2]))))/SUM(IF($A67=[1]!Tabla_Consulta_desde_saif[ifi],IF($Q$2=[1]!Tabla_Consulta_desde_saif[con_cod],IF('Reporte TC'!$A$8=[1]!Tabla_Consulta_desde_saif[tra_cod],[1]!Tabla_Consulta_desde_saif[Columna1]))))),"")</f>
        <v/>
      </c>
      <c r="H67" s="51">
        <f t="array" ref="H67">IFERROR((SUM(IF($A67=[1]!Tabla_Consulta_desde_saif[ifi],IF($Q$3=[1]!Tabla_Consulta_desde_saif[con_cod],IF('Reporte TC'!$A$7=[1]!Tabla_Consulta_desde_saif[tra_cod],[1]!Tabla_Consulta_desde_saif[Columna2]))))/SUM(IF($A67=[1]!Tabla_Consulta_desde_saif[ifi],IF($Q$3=[1]!Tabla_Consulta_desde_saif[con_cod],IF('Reporte TC'!$A$7=[1]!Tabla_Consulta_desde_saif[tra_cod],[1]!Tabla_Consulta_desde_saif[Columna1]))))),"")</f>
        <v>6.97</v>
      </c>
      <c r="I67" s="52" t="str">
        <f t="array" ref="I67">IFERROR((SUM(IF($A67=[1]!Tabla_Consulta_desde_saif[ifi],IF($Q$3=[1]!Tabla_Consulta_desde_saif[con_cod],IF('Reporte TC'!$A$8=[1]!Tabla_Consulta_desde_saif[tra_cod],[1]!Tabla_Consulta_desde_saif[Columna2]))))/SUM(IF($A67=[1]!Tabla_Consulta_desde_saif[ifi],IF($Q$3=[1]!Tabla_Consulta_desde_saif[con_cod],IF('Reporte TC'!$A$8=[1]!Tabla_Consulta_desde_saif[tra_cod],[1]!Tabla_Consulta_desde_saif[Columna1]))))),"")</f>
        <v/>
      </c>
      <c r="J67" s="53">
        <f t="array" ref="J67">IFERROR((SUM(IF($A67=[1]!Tabla_Consulta_desde_saif[ifi],IF([1]!Tabla_Consulta_desde_saif[con_cod]=TRANSPOSE($Q$1:$Q$6),IF('Reporte TC'!$A$7=[1]!Tabla_Consulta_desde_saif[tra_cod],[1]!Tabla_Consulta_desde_saif[Columna2]))))/SUM(IF($A67=[1]!Tabla_Consulta_desde_saif[ifi],IF([1]!Tabla_Consulta_desde_saif[con_cod]=TRANSPOSE($Q$1:$Q$6),IF('Reporte TC'!$A$7=[1]!Tabla_Consulta_desde_saif[tra_cod],[1]!Tabla_Consulta_desde_saif[Columna1]))))),"")</f>
        <v>6.9428441170485797</v>
      </c>
      <c r="K67" s="52">
        <f t="array" ref="K67">IFERROR((SUM(IF($A67=[1]!Tabla_Consulta_desde_saif[ifi],IF([1]!Tabla_Consulta_desde_saif[con_cod]=TRANSPOSE($Q$1:$Q$6),IF('Reporte TC'!$A$8=[1]!Tabla_Consulta_desde_saif[tra_cod],[1]!Tabla_Consulta_desde_saif[Columna2]))))/SUM(IF($A67=[1]!Tabla_Consulta_desde_saif[ifi],IF([1]!Tabla_Consulta_desde_saif[con_cod]=TRANSPOSE($Q$1:$Q$6),IF('Reporte TC'!$A$8=[1]!Tabla_Consulta_desde_saif[tra_cod],[1]!Tabla_Consulta_desde_saif[Columna1]))))),"")</f>
        <v>6.9700000000000006</v>
      </c>
      <c r="L67" s="43"/>
      <c r="M67" s="44">
        <f t="shared" ref="M67:M122" si="5">MAX(D67:K67)</f>
        <v>6.9700000000000006</v>
      </c>
      <c r="N67" s="44">
        <f t="shared" ref="N67:N135" si="6">MIN(D67:K67)</f>
        <v>6.8500000000000005</v>
      </c>
      <c r="P67" s="54"/>
      <c r="AH67" s="55"/>
      <c r="AI67" s="56"/>
      <c r="AJ67" s="56"/>
      <c r="AK67" s="56"/>
      <c r="AL67" s="56"/>
      <c r="AM67" s="56"/>
      <c r="AN67" s="56"/>
      <c r="AO67" s="56"/>
      <c r="AP67" s="56"/>
    </row>
    <row r="68" spans="1:42" s="54" customFormat="1" ht="12" customHeight="1" x14ac:dyDescent="0.25">
      <c r="A68" s="76">
        <v>27003</v>
      </c>
      <c r="C68" s="68" t="s">
        <v>81</v>
      </c>
      <c r="D68" s="62">
        <f t="array" ref="D68">IFERROR((SUM(IF($A68=[1]!Tabla_Consulta_desde_saif[ifi],IF($Q$1=[1]!Tabla_Consulta_desde_saif[con_cod],IF('Reporte TC'!$A$7=[1]!Tabla_Consulta_desde_saif[tra_cod],[1]!Tabla_Consulta_desde_saif[Columna2]))))/SUM(IF($A68=[1]!Tabla_Consulta_desde_saif[ifi],IF($Q$1=[1]!Tabla_Consulta_desde_saif[con_cod],IF('Reporte TC'!$A$7=[1]!Tabla_Consulta_desde_saif[tra_cod],[1]!Tabla_Consulta_desde_saif[Columna1]))))),"")</f>
        <v>6.9499999999999993</v>
      </c>
      <c r="E68" s="63">
        <f t="array" ref="E68">IFERROR((SUM(IF($A68=[1]!Tabla_Consulta_desde_saif[ifi],IF($Q$1=[1]!Tabla_Consulta_desde_saif[con_cod],IF('Reporte TC'!$A$8=[1]!Tabla_Consulta_desde_saif[tra_cod],[1]!Tabla_Consulta_desde_saif[Columna2]))))/SUM(IF($A68=[1]!Tabla_Consulta_desde_saif[ifi],IF($Q$1=[1]!Tabla_Consulta_desde_saif[con_cod],IF('Reporte TC'!$A$8=[1]!Tabla_Consulta_desde_saif[tra_cod],[1]!Tabla_Consulta_desde_saif[Columna1]))))),"")</f>
        <v>6.97</v>
      </c>
      <c r="F68" s="63" t="str">
        <f t="array" ref="F68">IFERROR((SUM(IF($A68=[1]!Tabla_Consulta_desde_saif[ifi],IF($Q$2=[1]!Tabla_Consulta_desde_saif[con_cod],IF('Reporte TC'!$A$7=[1]!Tabla_Consulta_desde_saif[tra_cod],[1]!Tabla_Consulta_desde_saif[Columna2]))))/SUM(IF($A68=[1]!Tabla_Consulta_desde_saif[ifi],IF($Q$2=[1]!Tabla_Consulta_desde_saif[con_cod],IF('Reporte TC'!$A$7=[1]!Tabla_Consulta_desde_saif[tra_cod],[1]!Tabla_Consulta_desde_saif[Columna1]))))),"")</f>
        <v/>
      </c>
      <c r="G68" s="63" t="str">
        <f t="array" ref="G68">IFERROR((SUM(IF($A68=[1]!Tabla_Consulta_desde_saif[ifi],IF($Q$2=[1]!Tabla_Consulta_desde_saif[con_cod],IF('Reporte TC'!$A$8=[1]!Tabla_Consulta_desde_saif[tra_cod],[1]!Tabla_Consulta_desde_saif[Columna2]))))/SUM(IF($A68=[1]!Tabla_Consulta_desde_saif[ifi],IF($Q$2=[1]!Tabla_Consulta_desde_saif[con_cod],IF('Reporte TC'!$A$8=[1]!Tabla_Consulta_desde_saif[tra_cod],[1]!Tabla_Consulta_desde_saif[Columna1]))))),"")</f>
        <v/>
      </c>
      <c r="H68" s="63" t="str">
        <f t="array" ref="H68">IFERROR((SUM(IF($A68=[1]!Tabla_Consulta_desde_saif[ifi],IF($Q$3=[1]!Tabla_Consulta_desde_saif[con_cod],IF('Reporte TC'!$A$7=[1]!Tabla_Consulta_desde_saif[tra_cod],[1]!Tabla_Consulta_desde_saif[Columna2]))))/SUM(IF($A68=[1]!Tabla_Consulta_desde_saif[ifi],IF($Q$3=[1]!Tabla_Consulta_desde_saif[con_cod],IF('Reporte TC'!$A$7=[1]!Tabla_Consulta_desde_saif[tra_cod],[1]!Tabla_Consulta_desde_saif[Columna1]))))),"")</f>
        <v/>
      </c>
      <c r="I68" s="65" t="str">
        <f t="array" ref="I68">IFERROR((SUM(IF($A68=[1]!Tabla_Consulta_desde_saif[ifi],IF($Q$3=[1]!Tabla_Consulta_desde_saif[con_cod],IF('Reporte TC'!$A$8=[1]!Tabla_Consulta_desde_saif[tra_cod],[1]!Tabla_Consulta_desde_saif[Columna2]))))/SUM(IF($A68=[1]!Tabla_Consulta_desde_saif[ifi],IF($Q$3=[1]!Tabla_Consulta_desde_saif[con_cod],IF('Reporte TC'!$A$8=[1]!Tabla_Consulta_desde_saif[tra_cod],[1]!Tabla_Consulta_desde_saif[Columna1]))))),"")</f>
        <v/>
      </c>
      <c r="J68" s="64">
        <f t="array" ref="J68">IFERROR((SUM(IF($A68=[1]!Tabla_Consulta_desde_saif[ifi],IF([1]!Tabla_Consulta_desde_saif[con_cod]=TRANSPOSE($Q$1:$Q$6),IF('Reporte TC'!$A$7=[1]!Tabla_Consulta_desde_saif[tra_cod],[1]!Tabla_Consulta_desde_saif[Columna2]))))/SUM(IF($A68=[1]!Tabla_Consulta_desde_saif[ifi],IF([1]!Tabla_Consulta_desde_saif[con_cod]=TRANSPOSE($Q$1:$Q$6),IF('Reporte TC'!$A$7=[1]!Tabla_Consulta_desde_saif[tra_cod],[1]!Tabla_Consulta_desde_saif[Columna1]))))),"")</f>
        <v>6.9499999999999993</v>
      </c>
      <c r="K68" s="65">
        <f t="array" ref="K68">IFERROR((SUM(IF($A68=[1]!Tabla_Consulta_desde_saif[ifi],IF([1]!Tabla_Consulta_desde_saif[con_cod]=TRANSPOSE($Q$1:$Q$6),IF('Reporte TC'!$A$8=[1]!Tabla_Consulta_desde_saif[tra_cod],[1]!Tabla_Consulta_desde_saif[Columna2]))))/SUM(IF($A68=[1]!Tabla_Consulta_desde_saif[ifi],IF([1]!Tabla_Consulta_desde_saif[con_cod]=TRANSPOSE($Q$1:$Q$6),IF('Reporte TC'!$A$8=[1]!Tabla_Consulta_desde_saif[tra_cod],[1]!Tabla_Consulta_desde_saif[Columna1]))))),"")</f>
        <v>6.97</v>
      </c>
      <c r="L68" s="66"/>
      <c r="M68" s="67">
        <f t="shared" si="5"/>
        <v>6.97</v>
      </c>
      <c r="N68" s="67">
        <f t="shared" si="6"/>
        <v>6.9499999999999993</v>
      </c>
      <c r="AH68" s="55"/>
      <c r="AI68" s="56"/>
      <c r="AJ68" s="56"/>
      <c r="AK68" s="56"/>
      <c r="AL68" s="56"/>
      <c r="AM68" s="56"/>
      <c r="AN68" s="56"/>
      <c r="AO68" s="56"/>
      <c r="AP68" s="56"/>
    </row>
    <row r="69" spans="1:42" s="54" customFormat="1" ht="12" customHeight="1" x14ac:dyDescent="0.25">
      <c r="A69" s="76">
        <v>27004</v>
      </c>
      <c r="C69" s="68" t="s">
        <v>82</v>
      </c>
      <c r="D69" s="62">
        <f t="array" ref="D69">IFERROR((SUM(IF($A69=[1]!Tabla_Consulta_desde_saif[ifi],IF($Q$1=[1]!Tabla_Consulta_desde_saif[con_cod],IF('Reporte TC'!$A$7=[1]!Tabla_Consulta_desde_saif[tra_cod],[1]!Tabla_Consulta_desde_saif[Columna2]))))/SUM(IF($A69=[1]!Tabla_Consulta_desde_saif[ifi],IF($Q$1=[1]!Tabla_Consulta_desde_saif[con_cod],IF('Reporte TC'!$A$7=[1]!Tabla_Consulta_desde_saif[tra_cod],[1]!Tabla_Consulta_desde_saif[Columna1]))))),"")</f>
        <v>6.9599999999999991</v>
      </c>
      <c r="E69" s="63" t="str">
        <f>IFERROR((SUM(IF($A69=[1]!Tabla_Consulta_desde_saif[ifi],IF($Q$1=[1]!Tabla_Consulta_desde_saif[con_cod],IF('Reporte TC'!$A$8=[1]!Tabla_Consulta_desde_saif[tra_cod],[1]!Tabla_Consulta_desde_saif[Columna2]))))/SUM(IF($A69=[1]!Tabla_Consulta_desde_saif[ifi],IF($Q$1=[1]!Tabla_Consulta_desde_saif[con_cod],IF('Reporte TC'!$A$8=[1]!Tabla_Consulta_desde_saif[tra_cod],[1]!Tabla_Consulta_desde_saif[Columna1]))))),"")</f>
        <v/>
      </c>
      <c r="F69" s="63" t="str">
        <f t="array" ref="F69">IFERROR((SUM(IF($A69=[1]!Tabla_Consulta_desde_saif[ifi],IF($Q$2=[1]!Tabla_Consulta_desde_saif[con_cod],IF('Reporte TC'!$A$7=[1]!Tabla_Consulta_desde_saif[tra_cod],[1]!Tabla_Consulta_desde_saif[Columna2]))))/SUM(IF($A69=[1]!Tabla_Consulta_desde_saif[ifi],IF($Q$2=[1]!Tabla_Consulta_desde_saif[con_cod],IF('Reporte TC'!$A$7=[1]!Tabla_Consulta_desde_saif[tra_cod],[1]!Tabla_Consulta_desde_saif[Columna1]))))),"")</f>
        <v/>
      </c>
      <c r="G69" s="63" t="str">
        <f t="array" ref="G69">IFERROR((SUM(IF($A69=[1]!Tabla_Consulta_desde_saif[ifi],IF($Q$2=[1]!Tabla_Consulta_desde_saif[con_cod],IF('Reporte TC'!$A$8=[1]!Tabla_Consulta_desde_saif[tra_cod],[1]!Tabla_Consulta_desde_saif[Columna2]))))/SUM(IF($A69=[1]!Tabla_Consulta_desde_saif[ifi],IF($Q$2=[1]!Tabla_Consulta_desde_saif[con_cod],IF('Reporte TC'!$A$8=[1]!Tabla_Consulta_desde_saif[tra_cod],[1]!Tabla_Consulta_desde_saif[Columna1]))))),"")</f>
        <v/>
      </c>
      <c r="H69" s="63" t="str">
        <f t="array" ref="H69">IFERROR((SUM(IF($A69=[1]!Tabla_Consulta_desde_saif[ifi],IF($Q$3=[1]!Tabla_Consulta_desde_saif[con_cod],IF('Reporte TC'!$A$7=[1]!Tabla_Consulta_desde_saif[tra_cod],[1]!Tabla_Consulta_desde_saif[Columna2]))))/SUM(IF($A69=[1]!Tabla_Consulta_desde_saif[ifi],IF($Q$3=[1]!Tabla_Consulta_desde_saif[con_cod],IF('Reporte TC'!$A$7=[1]!Tabla_Consulta_desde_saif[tra_cod],[1]!Tabla_Consulta_desde_saif[Columna1]))))),"")</f>
        <v/>
      </c>
      <c r="I69" s="65" t="str">
        <f t="array" ref="I69">IFERROR((SUM(IF($A69=[1]!Tabla_Consulta_desde_saif[ifi],IF($Q$3=[1]!Tabla_Consulta_desde_saif[con_cod],IF('Reporte TC'!$A$8=[1]!Tabla_Consulta_desde_saif[tra_cod],[1]!Tabla_Consulta_desde_saif[Columna2]))))/SUM(IF($A69=[1]!Tabla_Consulta_desde_saif[ifi],IF($Q$3=[1]!Tabla_Consulta_desde_saif[con_cod],IF('Reporte TC'!$A$8=[1]!Tabla_Consulta_desde_saif[tra_cod],[1]!Tabla_Consulta_desde_saif[Columna1]))))),"")</f>
        <v/>
      </c>
      <c r="J69" s="64">
        <f t="array" ref="J69">IFERROR((SUM(IF($A69=[1]!Tabla_Consulta_desde_saif[ifi],IF([1]!Tabla_Consulta_desde_saif[con_cod]=TRANSPOSE($Q$1:$Q$6),IF('Reporte TC'!$A$7=[1]!Tabla_Consulta_desde_saif[tra_cod],[1]!Tabla_Consulta_desde_saif[Columna2]))))/SUM(IF($A69=[1]!Tabla_Consulta_desde_saif[ifi],IF([1]!Tabla_Consulta_desde_saif[con_cod]=TRANSPOSE($Q$1:$Q$6),IF('Reporte TC'!$A$7=[1]!Tabla_Consulta_desde_saif[tra_cod],[1]!Tabla_Consulta_desde_saif[Columna1]))))),"")</f>
        <v>6.9599999999999991</v>
      </c>
      <c r="K69" s="65">
        <f t="array" ref="K69">IFERROR((SUM(IF($A69=[1]!Tabla_Consulta_desde_saif[ifi],IF([1]!Tabla_Consulta_desde_saif[con_cod]=TRANSPOSE($Q$1:$Q$6),IF('Reporte TC'!$A$8=[1]!Tabla_Consulta_desde_saif[tra_cod],[1]!Tabla_Consulta_desde_saif[Columna2]))))/SUM(IF($A69=[1]!Tabla_Consulta_desde_saif[ifi],IF([1]!Tabla_Consulta_desde_saif[con_cod]=TRANSPOSE($Q$1:$Q$6),IF('Reporte TC'!$A$8=[1]!Tabla_Consulta_desde_saif[tra_cod],[1]!Tabla_Consulta_desde_saif[Columna1]))))),"")</f>
        <v>6.97</v>
      </c>
      <c r="L69" s="66"/>
      <c r="M69" s="67">
        <f t="shared" si="5"/>
        <v>6.97</v>
      </c>
      <c r="N69" s="67">
        <f t="shared" si="6"/>
        <v>6.9599999999999991</v>
      </c>
      <c r="AH69" s="55"/>
      <c r="AI69" s="56"/>
      <c r="AJ69" s="56"/>
      <c r="AK69" s="56"/>
      <c r="AL69" s="56"/>
      <c r="AM69" s="56"/>
      <c r="AN69" s="56"/>
      <c r="AO69" s="56"/>
      <c r="AP69" s="56"/>
    </row>
    <row r="70" spans="1:42" s="54" customFormat="1" ht="12" customHeight="1" x14ac:dyDescent="0.25">
      <c r="A70" s="76">
        <v>27006</v>
      </c>
      <c r="C70" s="68" t="s">
        <v>83</v>
      </c>
      <c r="D70" s="62" t="str">
        <f t="array" ref="D70">IFERROR((SUM(IF($A70=[1]!Tabla_Consulta_desde_saif[ifi],IF($Q$1=[1]!Tabla_Consulta_desde_saif[con_cod],IF('Reporte TC'!$A$7=[1]!Tabla_Consulta_desde_saif[tra_cod],[1]!Tabla_Consulta_desde_saif[Columna2]))))/SUM(IF($A70=[1]!Tabla_Consulta_desde_saif[ifi],IF($Q$1=[1]!Tabla_Consulta_desde_saif[con_cod],IF('Reporte TC'!$A$7=[1]!Tabla_Consulta_desde_saif[tra_cod],[1]!Tabla_Consulta_desde_saif[Columna1]))))),"")</f>
        <v/>
      </c>
      <c r="E70" s="63" t="str">
        <f t="array" ref="E70">IFERROR((SUM(IF($A70=[1]!Tabla_Consulta_desde_saif[ifi],IF($Q$1=[1]!Tabla_Consulta_desde_saif[con_cod],IF('Reporte TC'!$A$8=[1]!Tabla_Consulta_desde_saif[tra_cod],[1]!Tabla_Consulta_desde_saif[Columna2]))))/SUM(IF($A70=[1]!Tabla_Consulta_desde_saif[ifi],IF($Q$1=[1]!Tabla_Consulta_desde_saif[con_cod],IF('Reporte TC'!$A$8=[1]!Tabla_Consulta_desde_saif[tra_cod],[1]!Tabla_Consulta_desde_saif[Columna1]))))),"")</f>
        <v/>
      </c>
      <c r="F70" s="63" t="str">
        <f t="array" ref="F70">IFERROR((SUM(IF($A70=[1]!Tabla_Consulta_desde_saif[ifi],IF($Q$2=[1]!Tabla_Consulta_desde_saif[con_cod],IF('Reporte TC'!$A$7=[1]!Tabla_Consulta_desde_saif[tra_cod],[1]!Tabla_Consulta_desde_saif[Columna2]))))/SUM(IF($A70=[1]!Tabla_Consulta_desde_saif[ifi],IF($Q$2=[1]!Tabla_Consulta_desde_saif[con_cod],IF('Reporte TC'!$A$7=[1]!Tabla_Consulta_desde_saif[tra_cod],[1]!Tabla_Consulta_desde_saif[Columna1]))))),"")</f>
        <v/>
      </c>
      <c r="G70" s="63" t="str">
        <f t="array" ref="G70">IFERROR((SUM(IF($A70=[1]!Tabla_Consulta_desde_saif[ifi],IF($Q$2=[1]!Tabla_Consulta_desde_saif[con_cod],IF('Reporte TC'!$A$8=[1]!Tabla_Consulta_desde_saif[tra_cod],[1]!Tabla_Consulta_desde_saif[Columna2]))))/SUM(IF($A70=[1]!Tabla_Consulta_desde_saif[ifi],IF($Q$2=[1]!Tabla_Consulta_desde_saif[con_cod],IF('Reporte TC'!$A$8=[1]!Tabla_Consulta_desde_saif[tra_cod],[1]!Tabla_Consulta_desde_saif[Columna1]))))),"")</f>
        <v/>
      </c>
      <c r="H70" s="63" t="str">
        <f t="array" ref="H70">IFERROR((SUM(IF($A70=[1]!Tabla_Consulta_desde_saif[ifi],IF($Q$3=[1]!Tabla_Consulta_desde_saif[con_cod],IF('Reporte TC'!$A$7=[1]!Tabla_Consulta_desde_saif[tra_cod],[1]!Tabla_Consulta_desde_saif[Columna2]))))/SUM(IF($A70=[1]!Tabla_Consulta_desde_saif[ifi],IF($Q$3=[1]!Tabla_Consulta_desde_saif[con_cod],IF('Reporte TC'!$A$7=[1]!Tabla_Consulta_desde_saif[tra_cod],[1]!Tabla_Consulta_desde_saif[Columna1]))))),"")</f>
        <v/>
      </c>
      <c r="I70" s="65" t="str">
        <f t="array" ref="I70">IFERROR((SUM(IF($A70=[1]!Tabla_Consulta_desde_saif[ifi],IF($Q$3=[1]!Tabla_Consulta_desde_saif[con_cod],IF('Reporte TC'!$A$8=[1]!Tabla_Consulta_desde_saif[tra_cod],[1]!Tabla_Consulta_desde_saif[Columna2]))))/SUM(IF($A70=[1]!Tabla_Consulta_desde_saif[ifi],IF($Q$3=[1]!Tabla_Consulta_desde_saif[con_cod],IF('Reporte TC'!$A$8=[1]!Tabla_Consulta_desde_saif[tra_cod],[1]!Tabla_Consulta_desde_saif[Columna1]))))),"")</f>
        <v/>
      </c>
      <c r="J70" s="64" t="str">
        <f t="array" ref="J70">IFERROR((SUM(IF($A70=[1]!Tabla_Consulta_desde_saif[ifi],IF([1]!Tabla_Consulta_desde_saif[con_cod]=TRANSPOSE($Q$1:$Q$6),IF('Reporte TC'!$A$7=[1]!Tabla_Consulta_desde_saif[tra_cod],[1]!Tabla_Consulta_desde_saif[Columna2]))))/SUM(IF($A70=[1]!Tabla_Consulta_desde_saif[ifi],IF([1]!Tabla_Consulta_desde_saif[con_cod]=TRANSPOSE($Q$1:$Q$6),IF('Reporte TC'!$A$7=[1]!Tabla_Consulta_desde_saif[tra_cod],[1]!Tabla_Consulta_desde_saif[Columna1]))))),"")</f>
        <v/>
      </c>
      <c r="K70" s="65" t="str">
        <f t="array" ref="K70">IFERROR((SUM(IF($A70=[1]!Tabla_Consulta_desde_saif[ifi],IF([1]!Tabla_Consulta_desde_saif[con_cod]=TRANSPOSE($Q$1:$Q$6),IF('Reporte TC'!$A$8=[1]!Tabla_Consulta_desde_saif[tra_cod],[1]!Tabla_Consulta_desde_saif[Columna2]))))/SUM(IF($A70=[1]!Tabla_Consulta_desde_saif[ifi],IF([1]!Tabla_Consulta_desde_saif[con_cod]=TRANSPOSE($Q$1:$Q$6),IF('Reporte TC'!$A$8=[1]!Tabla_Consulta_desde_saif[tra_cod],[1]!Tabla_Consulta_desde_saif[Columna1]))))),"")</f>
        <v/>
      </c>
      <c r="L70" s="66"/>
      <c r="M70" s="67">
        <f t="shared" si="5"/>
        <v>0</v>
      </c>
      <c r="N70" s="67">
        <f t="shared" si="6"/>
        <v>0</v>
      </c>
      <c r="AH70" s="55"/>
      <c r="AI70" s="56"/>
      <c r="AJ70" s="56"/>
      <c r="AK70" s="56"/>
      <c r="AL70" s="56"/>
      <c r="AM70" s="56"/>
      <c r="AN70" s="56"/>
      <c r="AO70" s="56"/>
      <c r="AP70" s="56"/>
    </row>
    <row r="71" spans="1:42" s="54" customFormat="1" ht="12" customHeight="1" x14ac:dyDescent="0.25">
      <c r="A71" s="76">
        <v>27007</v>
      </c>
      <c r="C71" s="68" t="s">
        <v>84</v>
      </c>
      <c r="D71" s="62" t="str">
        <f t="array" ref="D71">IFERROR((SUM(IF($A71=[1]!Tabla_Consulta_desde_saif[ifi],IF($Q$1=[1]!Tabla_Consulta_desde_saif[con_cod],IF('Reporte TC'!$A$7=[1]!Tabla_Consulta_desde_saif[tra_cod],[1]!Tabla_Consulta_desde_saif[Columna2]))))/SUM(IF($A71=[1]!Tabla_Consulta_desde_saif[ifi],IF($Q$1=[1]!Tabla_Consulta_desde_saif[con_cod],IF('Reporte TC'!$A$7=[1]!Tabla_Consulta_desde_saif[tra_cod],[1]!Tabla_Consulta_desde_saif[Columna1]))))),"")</f>
        <v/>
      </c>
      <c r="E71" s="63" t="str">
        <f t="array" ref="E71">IFERROR((SUM(IF($A71=[1]!Tabla_Consulta_desde_saif[ifi],IF($Q$1=[1]!Tabla_Consulta_desde_saif[con_cod],IF('Reporte TC'!$A$8=[1]!Tabla_Consulta_desde_saif[tra_cod],[1]!Tabla_Consulta_desde_saif[Columna2]))))/SUM(IF($A71=[1]!Tabla_Consulta_desde_saif[ifi],IF($Q$1=[1]!Tabla_Consulta_desde_saif[con_cod],IF('Reporte TC'!$A$8=[1]!Tabla_Consulta_desde_saif[tra_cod],[1]!Tabla_Consulta_desde_saif[Columna1]))))),"")</f>
        <v/>
      </c>
      <c r="F71" s="63" t="str">
        <f t="array" ref="F71">IFERROR((SUM(IF($A71=[1]!Tabla_Consulta_desde_saif[ifi],IF($Q$2=[1]!Tabla_Consulta_desde_saif[con_cod],IF('Reporte TC'!$A$7=[1]!Tabla_Consulta_desde_saif[tra_cod],[1]!Tabla_Consulta_desde_saif[Columna2]))))/SUM(IF($A71=[1]!Tabla_Consulta_desde_saif[ifi],IF($Q$2=[1]!Tabla_Consulta_desde_saif[con_cod],IF('Reporte TC'!$A$7=[1]!Tabla_Consulta_desde_saif[tra_cod],[1]!Tabla_Consulta_desde_saif[Columna1]))))),"")</f>
        <v/>
      </c>
      <c r="G71" s="63" t="str">
        <f t="array" ref="G71">IFERROR((SUM(IF($A71=[1]!Tabla_Consulta_desde_saif[ifi],IF($Q$2=[1]!Tabla_Consulta_desde_saif[con_cod],IF('Reporte TC'!$A$8=[1]!Tabla_Consulta_desde_saif[tra_cod],[1]!Tabla_Consulta_desde_saif[Columna2]))))/SUM(IF($A71=[1]!Tabla_Consulta_desde_saif[ifi],IF($Q$2=[1]!Tabla_Consulta_desde_saif[con_cod],IF('Reporte TC'!$A$8=[1]!Tabla_Consulta_desde_saif[tra_cod],[1]!Tabla_Consulta_desde_saif[Columna1]))))),"")</f>
        <v/>
      </c>
      <c r="H71" s="63" t="str">
        <f t="array" ref="H71">IFERROR((SUM(IF($A71=[1]!Tabla_Consulta_desde_saif[ifi],IF($Q$3=[1]!Tabla_Consulta_desde_saif[con_cod],IF('Reporte TC'!$A$7=[1]!Tabla_Consulta_desde_saif[tra_cod],[1]!Tabla_Consulta_desde_saif[Columna2]))))/SUM(IF($A71=[1]!Tabla_Consulta_desde_saif[ifi],IF($Q$3=[1]!Tabla_Consulta_desde_saif[con_cod],IF('Reporte TC'!$A$7=[1]!Tabla_Consulta_desde_saif[tra_cod],[1]!Tabla_Consulta_desde_saif[Columna1]))))),"")</f>
        <v/>
      </c>
      <c r="I71" s="65" t="str">
        <f t="array" ref="I71">IFERROR((SUM(IF($A71=[1]!Tabla_Consulta_desde_saif[ifi],IF($Q$3=[1]!Tabla_Consulta_desde_saif[con_cod],IF('Reporte TC'!$A$8=[1]!Tabla_Consulta_desde_saif[tra_cod],[1]!Tabla_Consulta_desde_saif[Columna2]))))/SUM(IF($A71=[1]!Tabla_Consulta_desde_saif[ifi],IF($Q$3=[1]!Tabla_Consulta_desde_saif[con_cod],IF('Reporte TC'!$A$8=[1]!Tabla_Consulta_desde_saif[tra_cod],[1]!Tabla_Consulta_desde_saif[Columna1]))))),"")</f>
        <v/>
      </c>
      <c r="J71" s="64" t="str">
        <f t="array" ref="J71">IFERROR((SUM(IF($A71=[1]!Tabla_Consulta_desde_saif[ifi],IF([1]!Tabla_Consulta_desde_saif[con_cod]=TRANSPOSE($Q$1:$Q$6),IF('Reporte TC'!$A$7=[1]!Tabla_Consulta_desde_saif[tra_cod],[1]!Tabla_Consulta_desde_saif[Columna2]))))/SUM(IF($A71=[1]!Tabla_Consulta_desde_saif[ifi],IF([1]!Tabla_Consulta_desde_saif[con_cod]=TRANSPOSE($Q$1:$Q$6),IF('Reporte TC'!$A$7=[1]!Tabla_Consulta_desde_saif[tra_cod],[1]!Tabla_Consulta_desde_saif[Columna1]))))),"")</f>
        <v/>
      </c>
      <c r="K71" s="65" t="str">
        <f t="array" ref="K71">IFERROR((SUM(IF($A71=[1]!Tabla_Consulta_desde_saif[ifi],IF([1]!Tabla_Consulta_desde_saif[con_cod]=TRANSPOSE($Q$1:$Q$6),IF('Reporte TC'!$A$8=[1]!Tabla_Consulta_desde_saif[tra_cod],[1]!Tabla_Consulta_desde_saif[Columna2]))))/SUM(IF($A71=[1]!Tabla_Consulta_desde_saif[ifi],IF([1]!Tabla_Consulta_desde_saif[con_cod]=TRANSPOSE($Q$1:$Q$6),IF('Reporte TC'!$A$8=[1]!Tabla_Consulta_desde_saif[tra_cod],[1]!Tabla_Consulta_desde_saif[Columna1]))))),"")</f>
        <v/>
      </c>
      <c r="L71" s="66"/>
      <c r="M71" s="67">
        <f t="shared" si="5"/>
        <v>0</v>
      </c>
      <c r="N71" s="67">
        <f t="shared" si="6"/>
        <v>0</v>
      </c>
      <c r="AH71" s="55"/>
      <c r="AI71" s="56"/>
      <c r="AJ71" s="56"/>
      <c r="AK71" s="56"/>
      <c r="AL71" s="56"/>
      <c r="AM71" s="56"/>
      <c r="AN71" s="56"/>
      <c r="AO71" s="56"/>
      <c r="AP71" s="56"/>
    </row>
    <row r="72" spans="1:42" s="54" customFormat="1" ht="12" customHeight="1" x14ac:dyDescent="0.25">
      <c r="A72" s="76">
        <v>27009</v>
      </c>
      <c r="C72" s="68" t="s">
        <v>85</v>
      </c>
      <c r="D72" s="62" t="str">
        <f t="array" ref="D72">IFERROR((SUM(IF($A72=[1]!Tabla_Consulta_desde_saif[ifi],IF($Q$1=[1]!Tabla_Consulta_desde_saif[con_cod],IF('Reporte TC'!$A$7=[1]!Tabla_Consulta_desde_saif[tra_cod],[1]!Tabla_Consulta_desde_saif[Columna2]))))/SUM(IF($A72=[1]!Tabla_Consulta_desde_saif[ifi],IF($Q$1=[1]!Tabla_Consulta_desde_saif[con_cod],IF('Reporte TC'!$A$7=[1]!Tabla_Consulta_desde_saif[tra_cod],[1]!Tabla_Consulta_desde_saif[Columna1]))))),"")</f>
        <v/>
      </c>
      <c r="E72" s="63">
        <f t="array" ref="E72">IFERROR((SUM(IF($A72=[1]!Tabla_Consulta_desde_saif[ifi],IF($Q$1=[1]!Tabla_Consulta_desde_saif[con_cod],IF('Reporte TC'!$A$8=[1]!Tabla_Consulta_desde_saif[tra_cod],[1]!Tabla_Consulta_desde_saif[Columna2]))))/SUM(IF($A72=[1]!Tabla_Consulta_desde_saif[ifi],IF($Q$1=[1]!Tabla_Consulta_desde_saif[con_cod],IF('Reporte TC'!$A$8=[1]!Tabla_Consulta_desde_saif[tra_cod],[1]!Tabla_Consulta_desde_saif[Columna1]))))),"")</f>
        <v>6.9700000000000006</v>
      </c>
      <c r="F72" s="63" t="str">
        <f t="array" ref="F72">IFERROR((SUM(IF($A72=[1]!Tabla_Consulta_desde_saif[ifi],IF($Q$2=[1]!Tabla_Consulta_desde_saif[con_cod],IF('Reporte TC'!$A$7=[1]!Tabla_Consulta_desde_saif[tra_cod],[1]!Tabla_Consulta_desde_saif[Columna2]))))/SUM(IF($A72=[1]!Tabla_Consulta_desde_saif[ifi],IF($Q$2=[1]!Tabla_Consulta_desde_saif[con_cod],IF('Reporte TC'!$A$7=[1]!Tabla_Consulta_desde_saif[tra_cod],[1]!Tabla_Consulta_desde_saif[Columna1]))))),"")</f>
        <v/>
      </c>
      <c r="G72" s="63" t="str">
        <f t="array" ref="G72">IFERROR((SUM(IF($A72=[1]!Tabla_Consulta_desde_saif[ifi],IF($Q$2=[1]!Tabla_Consulta_desde_saif[con_cod],IF('Reporte TC'!$A$8=[1]!Tabla_Consulta_desde_saif[tra_cod],[1]!Tabla_Consulta_desde_saif[Columna2]))))/SUM(IF($A72=[1]!Tabla_Consulta_desde_saif[ifi],IF($Q$2=[1]!Tabla_Consulta_desde_saif[con_cod],IF('Reporte TC'!$A$8=[1]!Tabla_Consulta_desde_saif[tra_cod],[1]!Tabla_Consulta_desde_saif[Columna1]))))),"")</f>
        <v/>
      </c>
      <c r="H72" s="63" t="str">
        <f t="array" ref="H72">IFERROR((SUM(IF($A72=[1]!Tabla_Consulta_desde_saif[ifi],IF($Q$3=[1]!Tabla_Consulta_desde_saif[con_cod],IF('Reporte TC'!$A$7=[1]!Tabla_Consulta_desde_saif[tra_cod],[1]!Tabla_Consulta_desde_saif[Columna2]))))/SUM(IF($A72=[1]!Tabla_Consulta_desde_saif[ifi],IF($Q$3=[1]!Tabla_Consulta_desde_saif[con_cod],IF('Reporte TC'!$A$7=[1]!Tabla_Consulta_desde_saif[tra_cod],[1]!Tabla_Consulta_desde_saif[Columna1]))))),"")</f>
        <v/>
      </c>
      <c r="I72" s="65" t="str">
        <f t="array" ref="I72">IFERROR((SUM(IF($A72=[1]!Tabla_Consulta_desde_saif[ifi],IF($Q$3=[1]!Tabla_Consulta_desde_saif[con_cod],IF('Reporte TC'!$A$8=[1]!Tabla_Consulta_desde_saif[tra_cod],[1]!Tabla_Consulta_desde_saif[Columna2]))))/SUM(IF($A72=[1]!Tabla_Consulta_desde_saif[ifi],IF($Q$3=[1]!Tabla_Consulta_desde_saif[con_cod],IF('Reporte TC'!$A$8=[1]!Tabla_Consulta_desde_saif[tra_cod],[1]!Tabla_Consulta_desde_saif[Columna1]))))),"")</f>
        <v/>
      </c>
      <c r="J72" s="64" t="str">
        <f t="array" ref="J72">IFERROR((SUM(IF($A72=[1]!Tabla_Consulta_desde_saif[ifi],IF([1]!Tabla_Consulta_desde_saif[con_cod]=TRANSPOSE($Q$1:$Q$6),IF('Reporte TC'!$A$7=[1]!Tabla_Consulta_desde_saif[tra_cod],[1]!Tabla_Consulta_desde_saif[Columna2]))))/SUM(IF($A72=[1]!Tabla_Consulta_desde_saif[ifi],IF([1]!Tabla_Consulta_desde_saif[con_cod]=TRANSPOSE($Q$1:$Q$6),IF('Reporte TC'!$A$7=[1]!Tabla_Consulta_desde_saif[tra_cod],[1]!Tabla_Consulta_desde_saif[Columna1]))))),"")</f>
        <v/>
      </c>
      <c r="K72" s="65">
        <f t="array" ref="K72">IFERROR((SUM(IF($A72=[1]!Tabla_Consulta_desde_saif[ifi],IF([1]!Tabla_Consulta_desde_saif[con_cod]=TRANSPOSE($Q$1:$Q$6),IF('Reporte TC'!$A$8=[1]!Tabla_Consulta_desde_saif[tra_cod],[1]!Tabla_Consulta_desde_saif[Columna2]))))/SUM(IF($A72=[1]!Tabla_Consulta_desde_saif[ifi],IF([1]!Tabla_Consulta_desde_saif[con_cod]=TRANSPOSE($Q$1:$Q$6),IF('Reporte TC'!$A$8=[1]!Tabla_Consulta_desde_saif[tra_cod],[1]!Tabla_Consulta_desde_saif[Columna1]))))),"")</f>
        <v>6.9700000000000006</v>
      </c>
      <c r="L72" s="66"/>
      <c r="M72" s="67">
        <f t="shared" si="5"/>
        <v>6.9700000000000006</v>
      </c>
      <c r="N72" s="67">
        <f t="shared" si="6"/>
        <v>6.9700000000000006</v>
      </c>
      <c r="AH72" s="55"/>
      <c r="AI72" s="56"/>
      <c r="AJ72" s="56"/>
      <c r="AK72" s="56"/>
      <c r="AL72" s="56"/>
      <c r="AM72" s="56"/>
      <c r="AN72" s="56"/>
      <c r="AO72" s="56"/>
      <c r="AP72" s="56"/>
    </row>
    <row r="73" spans="1:42" s="54" customFormat="1" ht="12" customHeight="1" x14ac:dyDescent="0.25">
      <c r="A73" s="76">
        <v>27010</v>
      </c>
      <c r="C73" s="86" t="s">
        <v>86</v>
      </c>
      <c r="D73" s="62" t="str">
        <f t="array" ref="D73">IFERROR((SUM(IF($A73=[1]!Tabla_Consulta_desde_saif[ifi],IF($Q$1=[1]!Tabla_Consulta_desde_saif[con_cod],IF('Reporte TC'!$A$7=[1]!Tabla_Consulta_desde_saif[tra_cod],[1]!Tabla_Consulta_desde_saif[Columna2]))))/SUM(IF($A73=[1]!Tabla_Consulta_desde_saif[ifi],IF($Q$1=[1]!Tabla_Consulta_desde_saif[con_cod],IF('Reporte TC'!$A$7=[1]!Tabla_Consulta_desde_saif[tra_cod],[1]!Tabla_Consulta_desde_saif[Columna1]))))),"")</f>
        <v/>
      </c>
      <c r="E73" s="63">
        <f t="array" ref="E73">IFERROR((SUM(IF($A73=[1]!Tabla_Consulta_desde_saif[ifi],IF($Q$1=[1]!Tabla_Consulta_desde_saif[con_cod],IF('Reporte TC'!$A$8=[1]!Tabla_Consulta_desde_saif[tra_cod],[1]!Tabla_Consulta_desde_saif[Columna2]))))/SUM(IF($A73=[1]!Tabla_Consulta_desde_saif[ifi],IF($Q$1=[1]!Tabla_Consulta_desde_saif[con_cod],IF('Reporte TC'!$A$8=[1]!Tabla_Consulta_desde_saif[tra_cod],[1]!Tabla_Consulta_desde_saif[Columna1]))))),"")</f>
        <v>6.97</v>
      </c>
      <c r="F73" s="63" t="str">
        <f t="array" ref="F73">IFERROR((SUM(IF($A73=[1]!Tabla_Consulta_desde_saif[ifi],IF($Q$2=[1]!Tabla_Consulta_desde_saif[con_cod],IF('Reporte TC'!$A$7=[1]!Tabla_Consulta_desde_saif[tra_cod],[1]!Tabla_Consulta_desde_saif[Columna2]))))/SUM(IF($A73=[1]!Tabla_Consulta_desde_saif[ifi],IF($Q$2=[1]!Tabla_Consulta_desde_saif[con_cod],IF('Reporte TC'!$A$7=[1]!Tabla_Consulta_desde_saif[tra_cod],[1]!Tabla_Consulta_desde_saif[Columna1]))))),"")</f>
        <v/>
      </c>
      <c r="G73" s="63" t="str">
        <f t="array" ref="G73">IFERROR((SUM(IF($A73=[1]!Tabla_Consulta_desde_saif[ifi],IF($Q$2=[1]!Tabla_Consulta_desde_saif[con_cod],IF('Reporte TC'!$A$8=[1]!Tabla_Consulta_desde_saif[tra_cod],[1]!Tabla_Consulta_desde_saif[Columna2]))))/SUM(IF($A73=[1]!Tabla_Consulta_desde_saif[ifi],IF($Q$2=[1]!Tabla_Consulta_desde_saif[con_cod],IF('Reporte TC'!$A$8=[1]!Tabla_Consulta_desde_saif[tra_cod],[1]!Tabla_Consulta_desde_saif[Columna1]))))),"")</f>
        <v/>
      </c>
      <c r="H73" s="63" t="str">
        <f t="array" ref="H73">IFERROR((SUM(IF($A73=[1]!Tabla_Consulta_desde_saif[ifi],IF($Q$3=[1]!Tabla_Consulta_desde_saif[con_cod],IF('Reporte TC'!$A$7=[1]!Tabla_Consulta_desde_saif[tra_cod],[1]!Tabla_Consulta_desde_saif[Columna2]))))/SUM(IF($A73=[1]!Tabla_Consulta_desde_saif[ifi],IF($Q$3=[1]!Tabla_Consulta_desde_saif[con_cod],IF('Reporte TC'!$A$7=[1]!Tabla_Consulta_desde_saif[tra_cod],[1]!Tabla_Consulta_desde_saif[Columna1]))))),"")</f>
        <v/>
      </c>
      <c r="I73" s="65" t="str">
        <f t="array" ref="I73">IFERROR((SUM(IF($A73=[1]!Tabla_Consulta_desde_saif[ifi],IF($Q$3=[1]!Tabla_Consulta_desde_saif[con_cod],IF('Reporte TC'!$A$8=[1]!Tabla_Consulta_desde_saif[tra_cod],[1]!Tabla_Consulta_desde_saif[Columna2]))))/SUM(IF($A73=[1]!Tabla_Consulta_desde_saif[ifi],IF($Q$3=[1]!Tabla_Consulta_desde_saif[con_cod],IF('Reporte TC'!$A$8=[1]!Tabla_Consulta_desde_saif[tra_cod],[1]!Tabla_Consulta_desde_saif[Columna1]))))),"")</f>
        <v/>
      </c>
      <c r="J73" s="64" t="str">
        <f t="array" ref="J73">IFERROR((SUM(IF($A73=[1]!Tabla_Consulta_desde_saif[ifi],IF([1]!Tabla_Consulta_desde_saif[con_cod]=TRANSPOSE($Q$1:$Q$6),IF('Reporte TC'!$A$7=[1]!Tabla_Consulta_desde_saif[tra_cod],[1]!Tabla_Consulta_desde_saif[Columna2]))))/SUM(IF($A73=[1]!Tabla_Consulta_desde_saif[ifi],IF([1]!Tabla_Consulta_desde_saif[con_cod]=TRANSPOSE($Q$1:$Q$6),IF('Reporte TC'!$A$7=[1]!Tabla_Consulta_desde_saif[tra_cod],[1]!Tabla_Consulta_desde_saif[Columna1]))))),"")</f>
        <v/>
      </c>
      <c r="K73" s="65">
        <f t="array" ref="K73">IFERROR((SUM(IF($A73=[1]!Tabla_Consulta_desde_saif[ifi],IF([1]!Tabla_Consulta_desde_saif[con_cod]=TRANSPOSE($Q$1:$Q$6),IF('Reporte TC'!$A$8=[1]!Tabla_Consulta_desde_saif[tra_cod],[1]!Tabla_Consulta_desde_saif[Columna2]))))/SUM(IF($A73=[1]!Tabla_Consulta_desde_saif[ifi],IF([1]!Tabla_Consulta_desde_saif[con_cod]=TRANSPOSE($Q$1:$Q$6),IF('Reporte TC'!$A$8=[1]!Tabla_Consulta_desde_saif[tra_cod],[1]!Tabla_Consulta_desde_saif[Columna1]))))),"")</f>
        <v>6.97</v>
      </c>
      <c r="L73" s="66"/>
      <c r="M73" s="67">
        <f t="shared" si="5"/>
        <v>6.97</v>
      </c>
      <c r="N73" s="67">
        <f t="shared" si="6"/>
        <v>6.97</v>
      </c>
      <c r="AH73" s="55"/>
      <c r="AI73" s="56"/>
      <c r="AJ73" s="56"/>
      <c r="AK73" s="56"/>
      <c r="AL73" s="56"/>
      <c r="AM73" s="56"/>
      <c r="AN73" s="56"/>
      <c r="AO73" s="56"/>
      <c r="AP73" s="56"/>
    </row>
    <row r="74" spans="1:42" s="54" customFormat="1" ht="12" customHeight="1" x14ac:dyDescent="0.25">
      <c r="A74" s="76">
        <v>27012</v>
      </c>
      <c r="C74" s="87" t="s">
        <v>87</v>
      </c>
      <c r="D74" s="62" t="str">
        <f t="array" ref="D74">IFERROR((SUM(IF($A74=[1]!Tabla_Consulta_desde_saif[ifi],IF($Q$1=[1]!Tabla_Consulta_desde_saif[con_cod],IF('Reporte TC'!$A$7=[1]!Tabla_Consulta_desde_saif[tra_cod],[1]!Tabla_Consulta_desde_saif[Columna2]))))/SUM(IF($A74=[1]!Tabla_Consulta_desde_saif[ifi],IF($Q$1=[1]!Tabla_Consulta_desde_saif[con_cod],IF('Reporte TC'!$A$7=[1]!Tabla_Consulta_desde_saif[tra_cod],[1]!Tabla_Consulta_desde_saif[Columna1]))))),"")</f>
        <v/>
      </c>
      <c r="E74" s="63" t="str">
        <f t="array" ref="E74">IFERROR((SUM(IF($A74=[1]!Tabla_Consulta_desde_saif[ifi],IF($Q$1=[1]!Tabla_Consulta_desde_saif[con_cod],IF('Reporte TC'!$A$8=[1]!Tabla_Consulta_desde_saif[tra_cod],[1]!Tabla_Consulta_desde_saif[Columna2]))))/SUM(IF($A74=[1]!Tabla_Consulta_desde_saif[ifi],IF($Q$1=[1]!Tabla_Consulta_desde_saif[con_cod],IF('Reporte TC'!$A$8=[1]!Tabla_Consulta_desde_saif[tra_cod],[1]!Tabla_Consulta_desde_saif[Columna1]))))),"")</f>
        <v/>
      </c>
      <c r="F74" s="63" t="str">
        <f t="array" ref="F74">IFERROR((SUM(IF($A74=[1]!Tabla_Consulta_desde_saif[ifi],IF($Q$2=[1]!Tabla_Consulta_desde_saif[con_cod],IF('Reporte TC'!$A$7=[1]!Tabla_Consulta_desde_saif[tra_cod],[1]!Tabla_Consulta_desde_saif[Columna2]))))/SUM(IF($A74=[1]!Tabla_Consulta_desde_saif[ifi],IF($Q$2=[1]!Tabla_Consulta_desde_saif[con_cod],IF('Reporte TC'!$A$7=[1]!Tabla_Consulta_desde_saif[tra_cod],[1]!Tabla_Consulta_desde_saif[Columna1]))))),"")</f>
        <v/>
      </c>
      <c r="G74" s="63" t="str">
        <f t="array" ref="G74">IFERROR((SUM(IF($A74=[1]!Tabla_Consulta_desde_saif[ifi],IF($Q$2=[1]!Tabla_Consulta_desde_saif[con_cod],IF('Reporte TC'!$A$8=[1]!Tabla_Consulta_desde_saif[tra_cod],[1]!Tabla_Consulta_desde_saif[Columna2]))))/SUM(IF($A74=[1]!Tabla_Consulta_desde_saif[ifi],IF($Q$2=[1]!Tabla_Consulta_desde_saif[con_cod],IF('Reporte TC'!$A$8=[1]!Tabla_Consulta_desde_saif[tra_cod],[1]!Tabla_Consulta_desde_saif[Columna1]))))),"")</f>
        <v/>
      </c>
      <c r="H74" s="63" t="str">
        <f t="array" ref="H74">IFERROR((SUM(IF($A74=[1]!Tabla_Consulta_desde_saif[ifi],IF($Q$3=[1]!Tabla_Consulta_desde_saif[con_cod],IF('Reporte TC'!$A$7=[1]!Tabla_Consulta_desde_saif[tra_cod],[1]!Tabla_Consulta_desde_saif[Columna2]))))/SUM(IF($A74=[1]!Tabla_Consulta_desde_saif[ifi],IF($Q$3=[1]!Tabla_Consulta_desde_saif[con_cod],IF('Reporte TC'!$A$7=[1]!Tabla_Consulta_desde_saif[tra_cod],[1]!Tabla_Consulta_desde_saif[Columna1]))))),"")</f>
        <v/>
      </c>
      <c r="I74" s="65" t="str">
        <f t="array" ref="I74">IFERROR((SUM(IF($A74=[1]!Tabla_Consulta_desde_saif[ifi],IF($Q$3=[1]!Tabla_Consulta_desde_saif[con_cod],IF('Reporte TC'!$A$8=[1]!Tabla_Consulta_desde_saif[tra_cod],[1]!Tabla_Consulta_desde_saif[Columna2]))))/SUM(IF($A74=[1]!Tabla_Consulta_desde_saif[ifi],IF($Q$3=[1]!Tabla_Consulta_desde_saif[con_cod],IF('Reporte TC'!$A$8=[1]!Tabla_Consulta_desde_saif[tra_cod],[1]!Tabla_Consulta_desde_saif[Columna1]))))),"")</f>
        <v/>
      </c>
      <c r="J74" s="64" t="str">
        <f t="array" ref="J74">IFERROR((SUM(IF($A74=[1]!Tabla_Consulta_desde_saif[ifi],IF([1]!Tabla_Consulta_desde_saif[con_cod]=TRANSPOSE($Q$1:$Q$6),IF('Reporte TC'!$A$7=[1]!Tabla_Consulta_desde_saif[tra_cod],[1]!Tabla_Consulta_desde_saif[Columna2]))))/SUM(IF($A74=[1]!Tabla_Consulta_desde_saif[ifi],IF([1]!Tabla_Consulta_desde_saif[con_cod]=TRANSPOSE($Q$1:$Q$6),IF('Reporte TC'!$A$7=[1]!Tabla_Consulta_desde_saif[tra_cod],[1]!Tabla_Consulta_desde_saif[Columna1]))))),"")</f>
        <v/>
      </c>
      <c r="K74" s="65" t="str">
        <f t="array" ref="K74">IFERROR((SUM(IF($A74=[1]!Tabla_Consulta_desde_saif[ifi],IF([1]!Tabla_Consulta_desde_saif[con_cod]=TRANSPOSE($Q$1:$Q$6),IF('Reporte TC'!$A$8=[1]!Tabla_Consulta_desde_saif[tra_cod],[1]!Tabla_Consulta_desde_saif[Columna2]))))/SUM(IF($A74=[1]!Tabla_Consulta_desde_saif[ifi],IF([1]!Tabla_Consulta_desde_saif[con_cod]=TRANSPOSE($Q$1:$Q$6),IF('Reporte TC'!$A$8=[1]!Tabla_Consulta_desde_saif[tra_cod],[1]!Tabla_Consulta_desde_saif[Columna1]))))),"")</f>
        <v/>
      </c>
      <c r="L74" s="66"/>
      <c r="M74" s="67">
        <f t="shared" si="5"/>
        <v>0</v>
      </c>
      <c r="N74" s="67">
        <f t="shared" si="6"/>
        <v>0</v>
      </c>
      <c r="AH74" s="55"/>
      <c r="AI74" s="56"/>
      <c r="AJ74" s="56"/>
      <c r="AK74" s="56"/>
      <c r="AL74" s="56"/>
      <c r="AM74" s="56"/>
      <c r="AN74" s="56"/>
      <c r="AO74" s="56"/>
      <c r="AP74" s="56"/>
    </row>
    <row r="75" spans="1:42" s="54" customFormat="1" ht="12" customHeight="1" thickBot="1" x14ac:dyDescent="0.3">
      <c r="A75" s="76">
        <v>27013</v>
      </c>
      <c r="C75" s="88" t="s">
        <v>88</v>
      </c>
      <c r="D75" s="62">
        <f t="array" ref="D75">IFERROR((SUM(IF($A75=[1]!Tabla_Consulta_desde_saif[ifi],IF($Q$1=[1]!Tabla_Consulta_desde_saif[con_cod],IF('Reporte TC'!$A$7=[1]!Tabla_Consulta_desde_saif[tra_cod],[1]!Tabla_Consulta_desde_saif[Columna2]))))/SUM(IF($A75=[1]!Tabla_Consulta_desde_saif[ifi],IF($Q$1=[1]!Tabla_Consulta_desde_saif[con_cod],IF('Reporte TC'!$A$7=[1]!Tabla_Consulta_desde_saif[tra_cod],[1]!Tabla_Consulta_desde_saif[Columna1]))))),"")</f>
        <v>6.85</v>
      </c>
      <c r="E75" s="63">
        <f t="array" ref="E75">IFERROR((SUM(IF($A75=[1]!Tabla_Consulta_desde_saif[ifi],IF($Q$1=[1]!Tabla_Consulta_desde_saif[con_cod],IF('Reporte TC'!$A$8=[1]!Tabla_Consulta_desde_saif[tra_cod],[1]!Tabla_Consulta_desde_saif[Columna2]))))/SUM(IF($A75=[1]!Tabla_Consulta_desde_saif[ifi],IF($Q$1=[1]!Tabla_Consulta_desde_saif[con_cod],IF('Reporte TC'!$A$8=[1]!Tabla_Consulta_desde_saif[tra_cod],[1]!Tabla_Consulta_desde_saif[Columna1]))))),"")</f>
        <v>6.97</v>
      </c>
      <c r="F75" s="63" t="str">
        <f t="array" ref="F75">IFERROR((SUM(IF($A75=[1]!Tabla_Consulta_desde_saif[ifi],IF($Q$2=[1]!Tabla_Consulta_desde_saif[con_cod],IF('Reporte TC'!$A$7=[1]!Tabla_Consulta_desde_saif[tra_cod],[1]!Tabla_Consulta_desde_saif[Columna2]))))/SUM(IF($A75=[1]!Tabla_Consulta_desde_saif[ifi],IF($Q$2=[1]!Tabla_Consulta_desde_saif[con_cod],IF('Reporte TC'!$A$7=[1]!Tabla_Consulta_desde_saif[tra_cod],[1]!Tabla_Consulta_desde_saif[Columna1]))))),"")</f>
        <v/>
      </c>
      <c r="G75" s="63" t="str">
        <f t="array" ref="G75">IFERROR((SUM(IF($A75=[1]!Tabla_Consulta_desde_saif[ifi],IF($Q$2=[1]!Tabla_Consulta_desde_saif[con_cod],IF('Reporte TC'!$A$8=[1]!Tabla_Consulta_desde_saif[tra_cod],[1]!Tabla_Consulta_desde_saif[Columna2]))))/SUM(IF($A75=[1]!Tabla_Consulta_desde_saif[ifi],IF($Q$2=[1]!Tabla_Consulta_desde_saif[con_cod],IF('Reporte TC'!$A$8=[1]!Tabla_Consulta_desde_saif[tra_cod],[1]!Tabla_Consulta_desde_saif[Columna1]))))),"")</f>
        <v/>
      </c>
      <c r="H75" s="63" t="str">
        <f t="array" ref="H75">IFERROR((SUM(IF($A75=[1]!Tabla_Consulta_desde_saif[ifi],IF($Q$3=[1]!Tabla_Consulta_desde_saif[con_cod],IF('Reporte TC'!$A$7=[1]!Tabla_Consulta_desde_saif[tra_cod],[1]!Tabla_Consulta_desde_saif[Columna2]))))/SUM(IF($A75=[1]!Tabla_Consulta_desde_saif[ifi],IF($Q$3=[1]!Tabla_Consulta_desde_saif[con_cod],IF('Reporte TC'!$A$7=[1]!Tabla_Consulta_desde_saif[tra_cod],[1]!Tabla_Consulta_desde_saif[Columna1]))))),"")</f>
        <v/>
      </c>
      <c r="I75" s="65" t="str">
        <f t="array" ref="I75">IFERROR((SUM(IF($A75=[1]!Tabla_Consulta_desde_saif[ifi],IF($Q$3=[1]!Tabla_Consulta_desde_saif[con_cod],IF('Reporte TC'!$A$8=[1]!Tabla_Consulta_desde_saif[tra_cod],[1]!Tabla_Consulta_desde_saif[Columna2]))))/SUM(IF($A75=[1]!Tabla_Consulta_desde_saif[ifi],IF($Q$3=[1]!Tabla_Consulta_desde_saif[con_cod],IF('Reporte TC'!$A$8=[1]!Tabla_Consulta_desde_saif[tra_cod],[1]!Tabla_Consulta_desde_saif[Columna1]))))),"")</f>
        <v/>
      </c>
      <c r="J75" s="64">
        <f t="array" ref="J75">IFERROR((SUM(IF($A75=[1]!Tabla_Consulta_desde_saif[ifi],IF([1]!Tabla_Consulta_desde_saif[con_cod]=TRANSPOSE($Q$1:$Q$6),IF('Reporte TC'!$A$7=[1]!Tabla_Consulta_desde_saif[tra_cod],[1]!Tabla_Consulta_desde_saif[Columna2]))))/SUM(IF($A75=[1]!Tabla_Consulta_desde_saif[ifi],IF([1]!Tabla_Consulta_desde_saif[con_cod]=TRANSPOSE($Q$1:$Q$6),IF('Reporte TC'!$A$7=[1]!Tabla_Consulta_desde_saif[tra_cod],[1]!Tabla_Consulta_desde_saif[Columna1]))))),"")</f>
        <v>6.85</v>
      </c>
      <c r="K75" s="65">
        <f t="array" ref="K75">IFERROR((SUM(IF($A75=[1]!Tabla_Consulta_desde_saif[ifi],IF([1]!Tabla_Consulta_desde_saif[con_cod]=TRANSPOSE($Q$1:$Q$6),IF('Reporte TC'!$A$8=[1]!Tabla_Consulta_desde_saif[tra_cod],[1]!Tabla_Consulta_desde_saif[Columna2]))))/SUM(IF($A75=[1]!Tabla_Consulta_desde_saif[ifi],IF([1]!Tabla_Consulta_desde_saif[con_cod]=TRANSPOSE($Q$1:$Q$6),IF('Reporte TC'!$A$8=[1]!Tabla_Consulta_desde_saif[tra_cod],[1]!Tabla_Consulta_desde_saif[Columna1]))))),"")</f>
        <v>6.97</v>
      </c>
      <c r="L75" s="66"/>
      <c r="M75" s="67">
        <f t="shared" si="5"/>
        <v>6.97</v>
      </c>
      <c r="N75" s="67">
        <f t="shared" si="6"/>
        <v>6.85</v>
      </c>
      <c r="AH75" s="55"/>
      <c r="AI75" s="56"/>
      <c r="AJ75" s="56"/>
      <c r="AK75" s="56"/>
      <c r="AL75" s="56"/>
      <c r="AM75" s="56"/>
      <c r="AN75" s="56"/>
      <c r="AO75" s="56"/>
      <c r="AP75" s="56"/>
    </row>
    <row r="76" spans="1:42" s="2" customFormat="1" ht="12" customHeight="1" thickBot="1" x14ac:dyDescent="0.3">
      <c r="B76" s="89"/>
      <c r="C76" s="90" t="s">
        <v>89</v>
      </c>
      <c r="D76" s="91"/>
      <c r="E76" s="91"/>
      <c r="F76" s="91"/>
      <c r="G76" s="91"/>
      <c r="H76" s="91"/>
      <c r="I76" s="91"/>
      <c r="J76" s="91"/>
      <c r="K76" s="92"/>
      <c r="L76" s="43"/>
      <c r="M76" s="44"/>
      <c r="N76" s="44">
        <f t="shared" si="6"/>
        <v>0</v>
      </c>
      <c r="P76" s="54"/>
      <c r="AH76" s="46"/>
      <c r="AI76" s="46"/>
      <c r="AJ76" s="46"/>
      <c r="AK76" s="46"/>
      <c r="AL76" s="46"/>
      <c r="AM76" s="46"/>
      <c r="AN76" s="46"/>
      <c r="AO76" s="46"/>
      <c r="AP76" s="46"/>
    </row>
    <row r="77" spans="1:42" s="2" customFormat="1" ht="12" customHeight="1" thickBot="1" x14ac:dyDescent="0.3">
      <c r="A77" s="37" t="s">
        <v>90</v>
      </c>
      <c r="C77" s="93" t="s">
        <v>22</v>
      </c>
      <c r="D77" s="39">
        <f t="array" ref="D77">IFERROR((SUM(IF($A77=[1]!Tabla_Consulta_desde_saif[tipoentidad],IF('Reporte TC'!$A$7=[1]!Tabla_Consulta_desde_saif[tra_cod],IF($Q$1=[1]!Tabla_Consulta_desde_saif[con_cod],[1]!Tabla_Consulta_desde_saif[Columna2]))))/SUM(IF('Reporte TC'!$A77=[1]!Tabla_Consulta_desde_saif[tipoentidad],IF('Reporte TC'!$A$7=[1]!Tabla_Consulta_desde_saif[tra_cod],IF($Q$1=[1]!Tabla_Consulta_desde_saif[con_cod],[1]!Tabla_Consulta_desde_saif[Columna1]))))),"")</f>
        <v>6.924144511112087</v>
      </c>
      <c r="E77" s="40">
        <f t="array" ref="E77">IFERROR((SUM(IF($A77=[1]!Tabla_Consulta_desde_saif[tipoentidad],IF('Reporte TC'!$A$8=[1]!Tabla_Consulta_desde_saif[tra_cod],IF($Q$1=[1]!Tabla_Consulta_desde_saif[con_cod],[1]!Tabla_Consulta_desde_saif[Columna2]))))/SUM(IF('Reporte TC'!$A77=[1]!Tabla_Consulta_desde_saif[tipoentidad],IF('Reporte TC'!$A$8=[1]!Tabla_Consulta_desde_saif[tra_cod],IF($Q$1=[1]!Tabla_Consulta_desde_saif[con_cod],[1]!Tabla_Consulta_desde_saif[Columna1]))))),"")</f>
        <v>6.97</v>
      </c>
      <c r="F77" s="40">
        <f t="array" ref="F77">IFERROR((SUM(IF($A77=[1]!Tabla_Consulta_desde_saif[tipoentidad],IF('Reporte TC'!$A$7=[1]!Tabla_Consulta_desde_saif[tra_cod],IF($Q$2=[1]!Tabla_Consulta_desde_saif[con_cod],[1]!Tabla_Consulta_desde_saif[Columna2]))))/SUM(IF('Reporte TC'!$A77=[1]!Tabla_Consulta_desde_saif[tipoentidad],IF('Reporte TC'!$A$7=[1]!Tabla_Consulta_desde_saif[tra_cod],IF($Q$2=[1]!Tabla_Consulta_desde_saif[con_cod],[1]!Tabla_Consulta_desde_saif[Columna1]))))),"")</f>
        <v>7.0538411268243726</v>
      </c>
      <c r="G77" s="40" t="str">
        <f t="array" ref="G77">IFERROR((SUM(IF($A77=[1]!Tabla_Consulta_desde_saif[tipoentidad],IF('Reporte TC'!$A$8=[1]!Tabla_Consulta_desde_saif[tra_cod],IF($Q$2=[1]!Tabla_Consulta_desde_saif[con_cod],[1]!Tabla_Consulta_desde_saif[Columna2]))))/SUM(IF('Reporte TC'!$A77=[1]!Tabla_Consulta_desde_saif[tipoentidad],IF('Reporte TC'!$A$8=[1]!Tabla_Consulta_desde_saif[tra_cod],IF($Q$2=[1]!Tabla_Consulta_desde_saif[con_cod],[1]!Tabla_Consulta_desde_saif[Columna1]))))),"")</f>
        <v/>
      </c>
      <c r="H77" s="40" t="str">
        <f t="array" ref="H77">IFERROR((SUM(IF($A77=[1]!Tabla_Consulta_desde_saif[tipoentidad],IF('Reporte TC'!$A$7=[1]!Tabla_Consulta_desde_saif[tra_cod],IF($Q$3=[1]!Tabla_Consulta_desde_saif[con_cod],[1]!Tabla_Consulta_desde_saif[Columna2]))))/SUM(IF('Reporte TC'!$A77=[1]!Tabla_Consulta_desde_saif[tipoentidad],IF('Reporte TC'!$A$7=[1]!Tabla_Consulta_desde_saif[tra_cod],IF($Q$3=[1]!Tabla_Consulta_desde_saif[con_cod],[1]!Tabla_Consulta_desde_saif[Columna1]))))),"")</f>
        <v/>
      </c>
      <c r="I77" s="41" t="str">
        <f t="array" ref="I77">IFERROR((SUM(IF($A77=[1]!Tabla_Consulta_desde_saif[tipoentidad],IF('Reporte TC'!$A$8=[1]!Tabla_Consulta_desde_saif[tra_cod],IF($Q$3=[1]!Tabla_Consulta_desde_saif[con_cod],[1]!Tabla_Consulta_desde_saif[Columna2]))))/SUM(IF('Reporte TC'!$A77=[1]!Tabla_Consulta_desde_saif[tipoentidad],IF('Reporte TC'!$A$8=[1]!Tabla_Consulta_desde_saif[tra_cod],IF($Q$3=[1]!Tabla_Consulta_desde_saif[con_cod],[1]!Tabla_Consulta_desde_saif[Columna1]))))),"")</f>
        <v/>
      </c>
      <c r="J77" s="42">
        <f t="array" ref="J77">IFERROR((SUM(IF($A77=[1]!Tabla_Consulta_desde_saif[tipoentidad],IF('Reporte TC'!$A$7=[1]!Tabla_Consulta_desde_saif[tra_cod],IF([1]!Tabla_Consulta_desde_saif[con_cod]=TRANSPOSE($Q$1:$Q$6),[1]!Tabla_Consulta_desde_saif[Columna2]))))/SUM(IF('Reporte TC'!$A77=[1]!Tabla_Consulta_desde_saif[tipoentidad],IF('Reporte TC'!$A$7=[1]!Tabla_Consulta_desde_saif[tra_cod],IF([1]!Tabla_Consulta_desde_saif[con_cod]=TRANSPOSE($Q$1:$Q$6),[1]!Tabla_Consulta_desde_saif[Columna1]))))),"")</f>
        <v>7.0519954141689354</v>
      </c>
      <c r="K77" s="41">
        <f t="array" ref="K77">IFERROR((SUM(IF($A77=[1]!Tabla_Consulta_desde_saif[tipoentidad],IF('Reporte TC'!$A$8=[1]!Tabla_Consulta_desde_saif[tra_cod],IF([1]!Tabla_Consulta_desde_saif[con_cod]=TRANSPOSE($Q$1:$Q$6),[1]!Tabla_Consulta_desde_saif[Columna2]))))/SUM(IF('Reporte TC'!$A77=[1]!Tabla_Consulta_desde_saif[tipoentidad],IF('Reporte TC'!$A$8=[1]!Tabla_Consulta_desde_saif[tra_cod],IF([1]!Tabla_Consulta_desde_saif[con_cod]=TRANSPOSE($Q$1:$Q$6),[1]!Tabla_Consulta_desde_saif[Columna1]))))),"")</f>
        <v>6.97</v>
      </c>
      <c r="L77" s="43"/>
      <c r="M77" s="44"/>
      <c r="N77" s="44"/>
      <c r="P77" s="54"/>
      <c r="AH77" s="94"/>
      <c r="AI77" s="47"/>
      <c r="AJ77" s="47"/>
      <c r="AK77" s="47"/>
      <c r="AL77" s="47"/>
      <c r="AM77" s="47"/>
      <c r="AN77" s="47"/>
      <c r="AO77" s="47"/>
      <c r="AP77" s="47"/>
    </row>
    <row r="78" spans="1:42" s="54" customFormat="1" ht="12" customHeight="1" x14ac:dyDescent="0.25">
      <c r="A78" s="61">
        <v>1017</v>
      </c>
      <c r="C78" s="57" t="s">
        <v>91</v>
      </c>
      <c r="D78" s="84" t="str">
        <f>IFERROR((SUM(IF($A78=[1]!Tabla_Consulta_desde_saif[ifi],IF($Q$1=[1]!Tabla_Consulta_desde_saif[con_cod],IF('Reporte TC'!$A$7=[1]!Tabla_Consulta_desde_saif[tra_cod],[1]!Tabla_Consulta_desde_saif[Columna2]))))/SUM(IF($A78=[1]!Tabla_Consulta_desde_saif[ifi],IF($Q$1=[1]!Tabla_Consulta_desde_saif[con_cod],IF('Reporte TC'!$A$7=[1]!Tabla_Consulta_desde_saif[tra_cod],[1]!Tabla_Consulta_desde_saif[Columna1]))))),"")</f>
        <v/>
      </c>
      <c r="E78" s="81">
        <f t="array" ref="E78">IFERROR((SUM(IF($A78=[1]!Tabla_Consulta_desde_saif[ifi],IF($Q$1=[1]!Tabla_Consulta_desde_saif[con_cod],IF('Reporte TC'!$A$8=[1]!Tabla_Consulta_desde_saif[tra_cod],[1]!Tabla_Consulta_desde_saif[Columna2]))))/SUM(IF($A78=[1]!Tabla_Consulta_desde_saif[ifi],IF($Q$1=[1]!Tabla_Consulta_desde_saif[con_cod],IF('Reporte TC'!$A$8=[1]!Tabla_Consulta_desde_saif[tra_cod],[1]!Tabla_Consulta_desde_saif[Columna1]))))),"")</f>
        <v>6.97</v>
      </c>
      <c r="F78" s="81">
        <f t="array" ref="F78">IFERROR((SUM(IF($A78=[1]!Tabla_Consulta_desde_saif[ifi],IF($Q$2=[1]!Tabla_Consulta_desde_saif[con_cod],IF('Reporte TC'!$A$7=[1]!Tabla_Consulta_desde_saif[tra_cod],[1]!Tabla_Consulta_desde_saif[Columna2]))))/SUM(IF($A78=[1]!Tabla_Consulta_desde_saif[ifi],IF($Q$2=[1]!Tabla_Consulta_desde_saif[con_cod],IF('Reporte TC'!$A$7=[1]!Tabla_Consulta_desde_saif[tra_cod],[1]!Tabla_Consulta_desde_saif[Columna1]))))),"")</f>
        <v>6.9538439687933185</v>
      </c>
      <c r="G78" s="81" t="str">
        <f t="array" ref="G78">IFERROR((SUM(IF($A78=[1]!Tabla_Consulta_desde_saif[ifi],IF($Q$2=[1]!Tabla_Consulta_desde_saif[con_cod],IF('Reporte TC'!$A$8=[1]!Tabla_Consulta_desde_saif[tra_cod],[1]!Tabla_Consulta_desde_saif[Columna2]))))/SUM(IF($A78=[1]!Tabla_Consulta_desde_saif[ifi],IF($Q$2=[1]!Tabla_Consulta_desde_saif[con_cod],IF('Reporte TC'!$A$8=[1]!Tabla_Consulta_desde_saif[tra_cod],[1]!Tabla_Consulta_desde_saif[Columna1]))))),"")</f>
        <v/>
      </c>
      <c r="H78" s="81" t="str">
        <f t="array" ref="H78">IFERROR((SUM(IF($A78=[1]!Tabla_Consulta_desde_saif[ifi],IF($Q$3=[1]!Tabla_Consulta_desde_saif[con_cod],IF('Reporte TC'!$A$7=[1]!Tabla_Consulta_desde_saif[tra_cod],[1]!Tabla_Consulta_desde_saif[Columna2]))))/SUM(IF($A78=[1]!Tabla_Consulta_desde_saif[ifi],IF($Q$3=[1]!Tabla_Consulta_desde_saif[con_cod],IF('Reporte TC'!$A$7=[1]!Tabla_Consulta_desde_saif[tra_cod],[1]!Tabla_Consulta_desde_saif[Columna1]))))),"")</f>
        <v/>
      </c>
      <c r="I78" s="82" t="str">
        <f t="array" ref="I78">IFERROR((SUM(IF($A78=[1]!Tabla_Consulta_desde_saif[ifi],IF($Q$3=[1]!Tabla_Consulta_desde_saif[con_cod],IF('Reporte TC'!$A$8=[1]!Tabla_Consulta_desde_saif[tra_cod],[1]!Tabla_Consulta_desde_saif[Columna2]))))/SUM(IF($A78=[1]!Tabla_Consulta_desde_saif[ifi],IF($Q$3=[1]!Tabla_Consulta_desde_saif[con_cod],IF('Reporte TC'!$A$8=[1]!Tabla_Consulta_desde_saif[tra_cod],[1]!Tabla_Consulta_desde_saif[Columna1]))))),"")</f>
        <v/>
      </c>
      <c r="J78" s="83">
        <f t="array" ref="J78">IFERROR((SUM(IF($A78=[1]!Tabla_Consulta_desde_saif[ifi],IF([1]!Tabla_Consulta_desde_saif[con_cod]=TRANSPOSE($Q$1:$Q$6),IF('Reporte TC'!$A$7=[1]!Tabla_Consulta_desde_saif[tra_cod],[1]!Tabla_Consulta_desde_saif[Columna2]))))/SUM(IF($A78=[1]!Tabla_Consulta_desde_saif[ifi],IF([1]!Tabla_Consulta_desde_saif[con_cod]=TRANSPOSE($Q$1:$Q$6),IF('Reporte TC'!$A$7=[1]!Tabla_Consulta_desde_saif[tra_cod],[1]!Tabla_Consulta_desde_saif[Columna1]))))),"")</f>
        <v>6.9194392053461096</v>
      </c>
      <c r="K78" s="82">
        <f t="array" ref="K78">IFERROR((SUM(IF($A78=[1]!Tabla_Consulta_desde_saif[ifi],IF([1]!Tabla_Consulta_desde_saif[con_cod]=TRANSPOSE($Q$1:$Q$6),IF('Reporte TC'!$A$8=[1]!Tabla_Consulta_desde_saif[tra_cod],[1]!Tabla_Consulta_desde_saif[Columna2]))))/SUM(IF($A78=[1]!Tabla_Consulta_desde_saif[ifi],IF([1]!Tabla_Consulta_desde_saif[con_cod]=TRANSPOSE($Q$1:$Q$6),IF('Reporte TC'!$A$8=[1]!Tabla_Consulta_desde_saif[tra_cod],[1]!Tabla_Consulta_desde_saif[Columna1]))))),"")</f>
        <v>6.97</v>
      </c>
      <c r="L78" s="66"/>
      <c r="M78" s="67">
        <f t="shared" ref="M78:M84" si="7">MAX(D78:K78)</f>
        <v>6.97</v>
      </c>
      <c r="N78" s="67">
        <f t="shared" ref="N78:N146" si="8">MIN(D78:K78)</f>
        <v>6.9194392053461096</v>
      </c>
      <c r="AH78" s="95"/>
      <c r="AI78" s="56"/>
      <c r="AJ78" s="56"/>
      <c r="AK78" s="56"/>
      <c r="AL78" s="56"/>
      <c r="AM78" s="56"/>
      <c r="AN78" s="56"/>
      <c r="AO78" s="56"/>
      <c r="AP78" s="56"/>
    </row>
    <row r="79" spans="1:42" s="54" customFormat="1" ht="12" customHeight="1" x14ac:dyDescent="0.25">
      <c r="A79" s="61">
        <v>1033</v>
      </c>
      <c r="B79" s="96"/>
      <c r="C79" s="97" t="s">
        <v>92</v>
      </c>
      <c r="D79" s="84">
        <f t="array" ref="D79">IFERROR((SUM(IF($A79=[1]!Tabla_Consulta_desde_saif[ifi],IF($Q$1=[1]!Tabla_Consulta_desde_saif[con_cod],IF('Reporte TC'!$A$7=[1]!Tabla_Consulta_desde_saif[tra_cod],[1]!Tabla_Consulta_desde_saif[Columna2]))))/SUM(IF($A79=[1]!Tabla_Consulta_desde_saif[ifi],IF($Q$1=[1]!Tabla_Consulta_desde_saif[con_cod],IF('Reporte TC'!$A$7=[1]!Tabla_Consulta_desde_saif[tra_cod],[1]!Tabla_Consulta_desde_saif[Columna1]))))),"")</f>
        <v>6.8500000000000005</v>
      </c>
      <c r="E79" s="81">
        <f t="array" ref="E79">IFERROR((SUM(IF($A79=[1]!Tabla_Consulta_desde_saif[ifi],IF($Q$1=[1]!Tabla_Consulta_desde_saif[con_cod],IF('Reporte TC'!$A$8=[1]!Tabla_Consulta_desde_saif[tra_cod],[1]!Tabla_Consulta_desde_saif[Columna2]))))/SUM(IF($A79=[1]!Tabla_Consulta_desde_saif[ifi],IF($Q$1=[1]!Tabla_Consulta_desde_saif[con_cod],IF('Reporte TC'!$A$8=[1]!Tabla_Consulta_desde_saif[tra_cod],[1]!Tabla_Consulta_desde_saif[Columna1]))))),"")</f>
        <v>6.97</v>
      </c>
      <c r="F79" s="81">
        <f t="array" ref="F79">IFERROR((SUM(IF($A79=[1]!Tabla_Consulta_desde_saif[ifi],IF($Q$2=[1]!Tabla_Consulta_desde_saif[con_cod],IF('Reporte TC'!$A$7=[1]!Tabla_Consulta_desde_saif[tra_cod],[1]!Tabla_Consulta_desde_saif[Columna2]))))/SUM(IF($A79=[1]!Tabla_Consulta_desde_saif[ifi],IF($Q$2=[1]!Tabla_Consulta_desde_saif[con_cod],IF('Reporte TC'!$A$7=[1]!Tabla_Consulta_desde_saif[tra_cod],[1]!Tabla_Consulta_desde_saif[Columna1]))))),"")</f>
        <v>7.5315229937924597</v>
      </c>
      <c r="G79" s="81" t="str">
        <f t="array" ref="G79">IFERROR((SUM(IF($A79=[1]!Tabla_Consulta_desde_saif[ifi],IF($Q$2=[1]!Tabla_Consulta_desde_saif[con_cod],IF('Reporte TC'!$A$8=[1]!Tabla_Consulta_desde_saif[tra_cod],[1]!Tabla_Consulta_desde_saif[Columna2]))))/SUM(IF($A79=[1]!Tabla_Consulta_desde_saif[ifi],IF($Q$2=[1]!Tabla_Consulta_desde_saif[con_cod],IF('Reporte TC'!$A$8=[1]!Tabla_Consulta_desde_saif[tra_cod],[1]!Tabla_Consulta_desde_saif[Columna1]))))),"")</f>
        <v/>
      </c>
      <c r="H79" s="81" t="str">
        <f t="array" ref="H79">IFERROR((SUM(IF($A79=[1]!Tabla_Consulta_desde_saif[ifi],IF($Q$3=[1]!Tabla_Consulta_desde_saif[con_cod],IF('Reporte TC'!$A$7=[1]!Tabla_Consulta_desde_saif[tra_cod],[1]!Tabla_Consulta_desde_saif[Columna2]))))/SUM(IF($A79=[1]!Tabla_Consulta_desde_saif[ifi],IF($Q$3=[1]!Tabla_Consulta_desde_saif[con_cod],IF('Reporte TC'!$A$7=[1]!Tabla_Consulta_desde_saif[tra_cod],[1]!Tabla_Consulta_desde_saif[Columna1]))))),"")</f>
        <v/>
      </c>
      <c r="I79" s="82" t="str">
        <f t="array" ref="I79">IFERROR((SUM(IF($A79=[1]!Tabla_Consulta_desde_saif[ifi],IF($Q$3=[1]!Tabla_Consulta_desde_saif[con_cod],IF('Reporte TC'!$A$8=[1]!Tabla_Consulta_desde_saif[tra_cod],[1]!Tabla_Consulta_desde_saif[Columna2]))))/SUM(IF($A79=[1]!Tabla_Consulta_desde_saif[ifi],IF($Q$3=[1]!Tabla_Consulta_desde_saif[con_cod],IF('Reporte TC'!$A$8=[1]!Tabla_Consulta_desde_saif[tra_cod],[1]!Tabla_Consulta_desde_saif[Columna1]))))),"")</f>
        <v/>
      </c>
      <c r="J79" s="83">
        <f t="array" ref="J79">IFERROR((SUM(IF($A79=[1]!Tabla_Consulta_desde_saif[ifi],IF([1]!Tabla_Consulta_desde_saif[con_cod]=TRANSPOSE($Q$1:$Q$6),IF('Reporte TC'!$A$7=[1]!Tabla_Consulta_desde_saif[tra_cod],[1]!Tabla_Consulta_desde_saif[Columna2]))))/SUM(IF($A79=[1]!Tabla_Consulta_desde_saif[ifi],IF([1]!Tabla_Consulta_desde_saif[con_cod]=TRANSPOSE($Q$1:$Q$6),IF('Reporte TC'!$A$7=[1]!Tabla_Consulta_desde_saif[tra_cod],[1]!Tabla_Consulta_desde_saif[Columna1]))))),"")</f>
        <v>7.529528618824946</v>
      </c>
      <c r="K79" s="82">
        <f t="array" ref="K79">IFERROR((SUM(IF($A79=[1]!Tabla_Consulta_desde_saif[ifi],IF([1]!Tabla_Consulta_desde_saif[con_cod]=TRANSPOSE($Q$1:$Q$6),IF('Reporte TC'!$A$8=[1]!Tabla_Consulta_desde_saif[tra_cod],[1]!Tabla_Consulta_desde_saif[Columna2]))))/SUM(IF($A79=[1]!Tabla_Consulta_desde_saif[ifi],IF([1]!Tabla_Consulta_desde_saif[con_cod]=TRANSPOSE($Q$1:$Q$6),IF('Reporte TC'!$A$8=[1]!Tabla_Consulta_desde_saif[tra_cod],[1]!Tabla_Consulta_desde_saif[Columna1]))))),"")</f>
        <v>6.97</v>
      </c>
      <c r="L79" s="66"/>
      <c r="M79" s="67">
        <f>MAX(D79:K79)</f>
        <v>7.5315229937924597</v>
      </c>
      <c r="N79" s="67">
        <f t="shared" si="8"/>
        <v>6.8500000000000005</v>
      </c>
      <c r="AH79" s="95"/>
      <c r="AI79" s="56"/>
      <c r="AJ79" s="56"/>
      <c r="AK79" s="56"/>
      <c r="AL79" s="56"/>
      <c r="AM79" s="56"/>
      <c r="AN79" s="56"/>
      <c r="AO79" s="56"/>
      <c r="AP79" s="56"/>
    </row>
    <row r="80" spans="1:42" s="2" customFormat="1" ht="12" customHeight="1" x14ac:dyDescent="0.25">
      <c r="A80" s="48">
        <v>1034</v>
      </c>
      <c r="B80" s="98"/>
      <c r="C80" s="99" t="s">
        <v>93</v>
      </c>
      <c r="D80" s="100">
        <f t="array" ref="D80">IFERROR((SUM(IF($A80=[1]!Tabla_Consulta_desde_saif[ifi],IF($Q$1=[1]!Tabla_Consulta_desde_saif[con_cod],IF('Reporte TC'!$A$7=[1]!Tabla_Consulta_desde_saif[tra_cod],[1]!Tabla_Consulta_desde_saif[Columna2]))))/SUM(IF($A80=[1]!Tabla_Consulta_desde_saif[ifi],IF($Q$1=[1]!Tabla_Consulta_desde_saif[con_cod],IF('Reporte TC'!$A$7=[1]!Tabla_Consulta_desde_saif[tra_cod],[1]!Tabla_Consulta_desde_saif[Columna1]))))),"")</f>
        <v>6.8699999999999992</v>
      </c>
      <c r="E80" s="101">
        <f t="array" ref="E80">IFERROR((SUM(IF($A80=[1]!Tabla_Consulta_desde_saif[ifi],IF($Q$1=[1]!Tabla_Consulta_desde_saif[con_cod],IF('Reporte TC'!$A$8=[1]!Tabla_Consulta_desde_saif[tra_cod],[1]!Tabla_Consulta_desde_saif[Columna2]))))/SUM(IF($A80=[1]!Tabla_Consulta_desde_saif[ifi],IF($Q$1=[1]!Tabla_Consulta_desde_saif[con_cod],IF('Reporte TC'!$A$8=[1]!Tabla_Consulta_desde_saif[tra_cod],[1]!Tabla_Consulta_desde_saif[Columna1]))))),"")</f>
        <v>6.97</v>
      </c>
      <c r="F80" s="101">
        <f t="array" ref="F80">IFERROR((SUM(IF($A80=[1]!Tabla_Consulta_desde_saif[ifi],IF($Q$2=[1]!Tabla_Consulta_desde_saif[con_cod],IF('Reporte TC'!$A$7=[1]!Tabla_Consulta_desde_saif[tra_cod],[1]!Tabla_Consulta_desde_saif[Columna2]))))/SUM(IF($A80=[1]!Tabla_Consulta_desde_saif[ifi],IF($Q$2=[1]!Tabla_Consulta_desde_saif[con_cod],IF('Reporte TC'!$A$7=[1]!Tabla_Consulta_desde_saif[tra_cod],[1]!Tabla_Consulta_desde_saif[Columna1]))))),"")</f>
        <v>6.9537902462086585</v>
      </c>
      <c r="G80" s="81" t="str">
        <f t="array" ref="G80">IFERROR((SUM(IF($A80=[1]!Tabla_Consulta_desde_saif[ifi],IF($Q$2=[1]!Tabla_Consulta_desde_saif[con_cod],IF('Reporte TC'!$A$8=[1]!Tabla_Consulta_desde_saif[tra_cod],[1]!Tabla_Consulta_desde_saif[Columna2]))))/SUM(IF($A80=[1]!Tabla_Consulta_desde_saif[ifi],IF($Q$2=[1]!Tabla_Consulta_desde_saif[con_cod],IF('Reporte TC'!$A$8=[1]!Tabla_Consulta_desde_saif[tra_cod],[1]!Tabla_Consulta_desde_saif[Columna1]))))),"")</f>
        <v/>
      </c>
      <c r="H80" s="101" t="str">
        <f t="array" ref="H80">IFERROR((SUM(IF($A80=[1]!Tabla_Consulta_desde_saif[ifi],IF($Q$3=[1]!Tabla_Consulta_desde_saif[con_cod],IF('Reporte TC'!$A$7=[1]!Tabla_Consulta_desde_saif[tra_cod],[1]!Tabla_Consulta_desde_saif[Columna2]))))/SUM(IF($A80=[1]!Tabla_Consulta_desde_saif[ifi],IF($Q$3=[1]!Tabla_Consulta_desde_saif[con_cod],IF('Reporte TC'!$A$7=[1]!Tabla_Consulta_desde_saif[tra_cod],[1]!Tabla_Consulta_desde_saif[Columna1]))))),"")</f>
        <v/>
      </c>
      <c r="I80" s="102" t="str">
        <f t="array" ref="I80">IFERROR((SUM(IF($A80=[1]!Tabla_Consulta_desde_saif[ifi],IF($Q$3=[1]!Tabla_Consulta_desde_saif[con_cod],IF('Reporte TC'!$A$8=[1]!Tabla_Consulta_desde_saif[tra_cod],[1]!Tabla_Consulta_desde_saif[Columna2]))))/SUM(IF($A80=[1]!Tabla_Consulta_desde_saif[ifi],IF($Q$3=[1]!Tabla_Consulta_desde_saif[con_cod],IF('Reporte TC'!$A$8=[1]!Tabla_Consulta_desde_saif[tra_cod],[1]!Tabla_Consulta_desde_saif[Columna1]))))),"")</f>
        <v/>
      </c>
      <c r="J80" s="103">
        <f t="array" ref="J80">IFERROR((SUM(IF($A80=[1]!Tabla_Consulta_desde_saif[ifi],IF([1]!Tabla_Consulta_desde_saif[con_cod]=TRANSPOSE($Q$1:$Q$6),IF('Reporte TC'!$A$7=[1]!Tabla_Consulta_desde_saif[tra_cod],[1]!Tabla_Consulta_desde_saif[Columna2]))))/SUM(IF($A80=[1]!Tabla_Consulta_desde_saif[ifi],IF([1]!Tabla_Consulta_desde_saif[con_cod]=TRANSPOSE($Q$1:$Q$6),IF('Reporte TC'!$A$7=[1]!Tabla_Consulta_desde_saif[tra_cod],[1]!Tabla_Consulta_desde_saif[Columna1]))))),"")</f>
        <v>6.9537475413389771</v>
      </c>
      <c r="K80" s="102">
        <f t="array" ref="K80">IFERROR((SUM(IF($A80=[1]!Tabla_Consulta_desde_saif[ifi],IF([1]!Tabla_Consulta_desde_saif[con_cod]=TRANSPOSE($Q$1:$Q$6),IF('Reporte TC'!$A$8=[1]!Tabla_Consulta_desde_saif[tra_cod],[1]!Tabla_Consulta_desde_saif[Columna2]))))/SUM(IF($A80=[1]!Tabla_Consulta_desde_saif[ifi],IF([1]!Tabla_Consulta_desde_saif[con_cod]=TRANSPOSE($Q$1:$Q$6),IF('Reporte TC'!$A$8=[1]!Tabla_Consulta_desde_saif[tra_cod],[1]!Tabla_Consulta_desde_saif[Columna1]))))),"")</f>
        <v>6.97</v>
      </c>
      <c r="L80" s="43"/>
      <c r="M80" s="44">
        <f t="shared" ref="M80:M86" si="9">MAX(D80:K80)</f>
        <v>6.97</v>
      </c>
      <c r="N80" s="44">
        <f t="shared" si="8"/>
        <v>6.8699999999999992</v>
      </c>
      <c r="P80" s="54"/>
      <c r="AH80" s="95"/>
      <c r="AI80" s="56"/>
      <c r="AJ80" s="56"/>
      <c r="AK80" s="56"/>
      <c r="AL80" s="56"/>
      <c r="AM80" s="56"/>
      <c r="AN80" s="56"/>
      <c r="AO80" s="56"/>
      <c r="AP80" s="56"/>
    </row>
    <row r="81" spans="1:42" s="2" customFormat="1" ht="12" customHeight="1" thickBot="1" x14ac:dyDescent="0.3">
      <c r="A81" s="75">
        <v>1036</v>
      </c>
      <c r="B81" s="104"/>
      <c r="C81" s="69" t="s">
        <v>94</v>
      </c>
      <c r="D81" s="50">
        <f t="array" ref="D81">IFERROR((SUM(IF($A81=[1]!Tabla_Consulta_desde_saif[ifi],IF($Q$1=[1]!Tabla_Consulta_desde_saif[con_cod],IF('Reporte TC'!$A$7=[1]!Tabla_Consulta_desde_saif[tra_cod],[1]!Tabla_Consulta_desde_saif[Columna2]))))/SUM(IF($A81=[1]!Tabla_Consulta_desde_saif[ifi],IF($Q$1=[1]!Tabla_Consulta_desde_saif[con_cod],IF('Reporte TC'!$A$7=[1]!Tabla_Consulta_desde_saif[tra_cod],[1]!Tabla_Consulta_desde_saif[Columna1]))))),"")</f>
        <v>6.9499999999999993</v>
      </c>
      <c r="E81" s="101">
        <f t="array" ref="E81">IFERROR((SUM(IF($A81=[1]!Tabla_Consulta_desde_saif[ifi],IF($Q$1=[1]!Tabla_Consulta_desde_saif[con_cod],IF('Reporte TC'!$A$8=[1]!Tabla_Consulta_desde_saif[tra_cod],[1]!Tabla_Consulta_desde_saif[Columna2]))))/SUM(IF($A81=[1]!Tabla_Consulta_desde_saif[ifi],IF($Q$1=[1]!Tabla_Consulta_desde_saif[con_cod],IF('Reporte TC'!$A$8=[1]!Tabla_Consulta_desde_saif[tra_cod],[1]!Tabla_Consulta_desde_saif[Columna1]))))),"")</f>
        <v>6.97</v>
      </c>
      <c r="F81" s="51">
        <f t="array" ref="F81">IFERROR((SUM(IF($A81=[1]!Tabla_Consulta_desde_saif[ifi],IF($Q$2=[1]!Tabla_Consulta_desde_saif[con_cod],IF('Reporte TC'!$A$7=[1]!Tabla_Consulta_desde_saif[tra_cod],[1]!Tabla_Consulta_desde_saif[Columna2]))))/SUM(IF($A81=[1]!Tabla_Consulta_desde_saif[ifi],IF($Q$2=[1]!Tabla_Consulta_desde_saif[con_cod],IF('Reporte TC'!$A$7=[1]!Tabla_Consulta_desde_saif[tra_cod],[1]!Tabla_Consulta_desde_saif[Columna1]))))),"")</f>
        <v>6.97</v>
      </c>
      <c r="G81" s="51" t="str">
        <f t="array" ref="G81">IFERROR((SUM(IF($A81=[1]!Tabla_Consulta_desde_saif[ifi],IF($Q$2=[1]!Tabla_Consulta_desde_saif[con_cod],IF('Reporte TC'!$A$8=[1]!Tabla_Consulta_desde_saif[tra_cod],[1]!Tabla_Consulta_desde_saif[Columna2]))))/SUM(IF($A81=[1]!Tabla_Consulta_desde_saif[ifi],IF($Q$2=[1]!Tabla_Consulta_desde_saif[con_cod],IF('Reporte TC'!$A$8=[1]!Tabla_Consulta_desde_saif[tra_cod],[1]!Tabla_Consulta_desde_saif[Columna1]))))),"")</f>
        <v/>
      </c>
      <c r="H81" s="51" t="str">
        <f t="array" ref="H81">IFERROR((SUM(IF($A81=[1]!Tabla_Consulta_desde_saif[ifi],IF($Q$3=[1]!Tabla_Consulta_desde_saif[con_cod],IF('Reporte TC'!$A$7=[1]!Tabla_Consulta_desde_saif[tra_cod],[1]!Tabla_Consulta_desde_saif[Columna2]))))/SUM(IF($A81=[1]!Tabla_Consulta_desde_saif[ifi],IF($Q$3=[1]!Tabla_Consulta_desde_saif[con_cod],IF('Reporte TC'!$A$7=[1]!Tabla_Consulta_desde_saif[tra_cod],[1]!Tabla_Consulta_desde_saif[Columna1]))))),"")</f>
        <v/>
      </c>
      <c r="I81" s="52" t="str">
        <f t="array" ref="I81">IFERROR((SUM(IF($A81=[1]!Tabla_Consulta_desde_saif[ifi],IF($Q$3=[1]!Tabla_Consulta_desde_saif[con_cod],IF('Reporte TC'!$A$8=[1]!Tabla_Consulta_desde_saif[tra_cod],[1]!Tabla_Consulta_desde_saif[Columna2]))))/SUM(IF($A81=[1]!Tabla_Consulta_desde_saif[ifi],IF($Q$3=[1]!Tabla_Consulta_desde_saif[con_cod],IF('Reporte TC'!$A$8=[1]!Tabla_Consulta_desde_saif[tra_cod],[1]!Tabla_Consulta_desde_saif[Columna1]))))),"")</f>
        <v/>
      </c>
      <c r="J81" s="53">
        <f t="array" ref="J81">IFERROR((SUM(IF($A81=[1]!Tabla_Consulta_desde_saif[ifi],IF([1]!Tabla_Consulta_desde_saif[con_cod]=TRANSPOSE($Q$1:$Q$6),IF('Reporte TC'!$A$7=[1]!Tabla_Consulta_desde_saif[tra_cod],[1]!Tabla_Consulta_desde_saif[Columna2]))))/SUM(IF($A81=[1]!Tabla_Consulta_desde_saif[ifi],IF([1]!Tabla_Consulta_desde_saif[con_cod]=TRANSPOSE($Q$1:$Q$6),IF('Reporte TC'!$A$7=[1]!Tabla_Consulta_desde_saif[tra_cod],[1]!Tabla_Consulta_desde_saif[Columna1]))))),"")</f>
        <v>6.95196046504409</v>
      </c>
      <c r="K81" s="52">
        <f t="array" ref="K81">IFERROR((SUM(IF($A81=[1]!Tabla_Consulta_desde_saif[ifi],IF([1]!Tabla_Consulta_desde_saif[con_cod]=TRANSPOSE($Q$1:$Q$6),IF('Reporte TC'!$A$8=[1]!Tabla_Consulta_desde_saif[tra_cod],[1]!Tabla_Consulta_desde_saif[Columna2]))))/SUM(IF($A81=[1]!Tabla_Consulta_desde_saif[ifi],IF([1]!Tabla_Consulta_desde_saif[con_cod]=TRANSPOSE($Q$1:$Q$6),IF('Reporte TC'!$A$8=[1]!Tabla_Consulta_desde_saif[tra_cod],[1]!Tabla_Consulta_desde_saif[Columna1]))))),"")</f>
        <v>6.97</v>
      </c>
      <c r="L81" s="43"/>
      <c r="M81" s="44">
        <f t="shared" si="9"/>
        <v>6.97</v>
      </c>
      <c r="N81" s="44">
        <f t="shared" si="8"/>
        <v>6.9499999999999993</v>
      </c>
      <c r="P81" s="54"/>
      <c r="AH81" s="95"/>
      <c r="AI81" s="56"/>
      <c r="AJ81" s="56"/>
      <c r="AK81" s="56"/>
      <c r="AL81" s="56"/>
      <c r="AM81" s="56"/>
      <c r="AN81" s="56"/>
      <c r="AO81" s="56"/>
      <c r="AP81" s="56"/>
    </row>
    <row r="82" spans="1:42" s="2" customFormat="1" ht="12" customHeight="1" thickBot="1" x14ac:dyDescent="0.3">
      <c r="A82" s="105" t="s">
        <v>95</v>
      </c>
      <c r="C82" s="93" t="s">
        <v>95</v>
      </c>
      <c r="D82" s="39">
        <f t="array" ref="D82">IFERROR((SUM(IF($A82=[1]!Tabla_Consulta_desde_saif[tipoentidad],IF('Reporte TC'!$A$7=[1]!Tabla_Consulta_desde_saif[tra_cod],IF($Q$1=[1]!Tabla_Consulta_desde_saif[con_cod],[1]!Tabla_Consulta_desde_saif[Columna2]))))/SUM(IF('Reporte TC'!$A82=[1]!Tabla_Consulta_desde_saif[tipoentidad],IF('Reporte TC'!$A$7=[1]!Tabla_Consulta_desde_saif[tra_cod],IF($Q$1=[1]!Tabla_Consulta_desde_saif[con_cod],[1]!Tabla_Consulta_desde_saif[Columna1]))))),"")</f>
        <v>6.866607218380973</v>
      </c>
      <c r="E82" s="40">
        <f t="array" ref="E82">IFERROR((SUM(IF($A82=[1]!Tabla_Consulta_desde_saif[tipoentidad],IF('Reporte TC'!$A$8=[1]!Tabla_Consulta_desde_saif[tra_cod],IF($Q$1=[1]!Tabla_Consulta_desde_saif[con_cod],[1]!Tabla_Consulta_desde_saif[Columna2]))))/SUM(IF('Reporte TC'!$A82=[1]!Tabla_Consulta_desde_saif[tipoentidad],IF('Reporte TC'!$A$8=[1]!Tabla_Consulta_desde_saif[tra_cod],IF($Q$1=[1]!Tabla_Consulta_desde_saif[con_cod],[1]!Tabla_Consulta_desde_saif[Columna1]))))),"")</f>
        <v>6.97</v>
      </c>
      <c r="F82" s="40" t="str">
        <f t="array" ref="F82">IFERROR((SUM(IF($A82=[1]!Tabla_Consulta_desde_saif[tipoentidad],IF('Reporte TC'!$A$7=[1]!Tabla_Consulta_desde_saif[tra_cod],IF($Q$2=[1]!Tabla_Consulta_desde_saif[con_cod],[1]!Tabla_Consulta_desde_saif[Columna2]))))/SUM(IF('Reporte TC'!$A82=[1]!Tabla_Consulta_desde_saif[tipoentidad],IF('Reporte TC'!$A$7=[1]!Tabla_Consulta_desde_saif[tra_cod],IF($Q$2=[1]!Tabla_Consulta_desde_saif[con_cod],[1]!Tabla_Consulta_desde_saif[Columna1]))))),"")</f>
        <v/>
      </c>
      <c r="G82" s="40" t="str">
        <f t="array" ref="G82">IFERROR((SUM(IF($A82=[1]!Tabla_Consulta_desde_saif[tipoentidad],IF('Reporte TC'!$A$8=[1]!Tabla_Consulta_desde_saif[tra_cod],IF($Q$2=[1]!Tabla_Consulta_desde_saif[con_cod],[1]!Tabla_Consulta_desde_saif[Columna2]))))/SUM(IF('Reporte TC'!$A82=[1]!Tabla_Consulta_desde_saif[tipoentidad],IF('Reporte TC'!$A$8=[1]!Tabla_Consulta_desde_saif[tra_cod],IF($Q$2=[1]!Tabla_Consulta_desde_saif[con_cod],[1]!Tabla_Consulta_desde_saif[Columna1]))))),"")</f>
        <v/>
      </c>
      <c r="H82" s="40" t="str">
        <f t="array" ref="H82">IFERROR((SUM(IF($A82=[1]!Tabla_Consulta_desde_saif[tipoentidad],IF('Reporte TC'!$A$7=[1]!Tabla_Consulta_desde_saif[tra_cod],IF($Q$3=[1]!Tabla_Consulta_desde_saif[con_cod],[1]!Tabla_Consulta_desde_saif[Columna2]))))/SUM(IF('Reporte TC'!$A82=[1]!Tabla_Consulta_desde_saif[tipoentidad],IF('Reporte TC'!$A$7=[1]!Tabla_Consulta_desde_saif[tra_cod],IF($Q$3=[1]!Tabla_Consulta_desde_saif[con_cod],[1]!Tabla_Consulta_desde_saif[Columna1]))))),"")</f>
        <v/>
      </c>
      <c r="I82" s="41" t="str">
        <f t="array" ref="I82">IFERROR((SUM(IF($A82=[1]!Tabla_Consulta_desde_saif[tipoentidad],IF('Reporte TC'!$A$8=[1]!Tabla_Consulta_desde_saif[tra_cod],IF($Q$3=[1]!Tabla_Consulta_desde_saif[con_cod],[1]!Tabla_Consulta_desde_saif[Columna2]))))/SUM(IF('Reporte TC'!$A82=[1]!Tabla_Consulta_desde_saif[tipoentidad],IF('Reporte TC'!$A$8=[1]!Tabla_Consulta_desde_saif[tra_cod],IF($Q$3=[1]!Tabla_Consulta_desde_saif[con_cod],[1]!Tabla_Consulta_desde_saif[Columna1]))))),"")</f>
        <v/>
      </c>
      <c r="J82" s="42">
        <f t="array" ref="J82">IFERROR((SUM(IF($A82=[1]!Tabla_Consulta_desde_saif[tipoentidad],IF('Reporte TC'!$A$7=[1]!Tabla_Consulta_desde_saif[tra_cod],IF([1]!Tabla_Consulta_desde_saif[con_cod]=TRANSPOSE($Q$1:$Q$6),[1]!Tabla_Consulta_desde_saif[Columna2]))))/SUM(IF('Reporte TC'!$A82=[1]!Tabla_Consulta_desde_saif[tipoentidad],IF('Reporte TC'!$A$7=[1]!Tabla_Consulta_desde_saif[tra_cod],IF([1]!Tabla_Consulta_desde_saif[con_cod]=TRANSPOSE($Q$1:$Q$6),[1]!Tabla_Consulta_desde_saif[Columna1]))))),"")</f>
        <v>6.866607218380973</v>
      </c>
      <c r="K82" s="41">
        <f t="array" ref="K82">IFERROR((SUM(IF($A82=[1]!Tabla_Consulta_desde_saif[tipoentidad],IF('Reporte TC'!$A$8=[1]!Tabla_Consulta_desde_saif[tra_cod],IF([1]!Tabla_Consulta_desde_saif[con_cod]=TRANSPOSE($Q$1:$Q$6),[1]!Tabla_Consulta_desde_saif[Columna2]))))/SUM(IF('Reporte TC'!$A82=[1]!Tabla_Consulta_desde_saif[tipoentidad],IF('Reporte TC'!$A$8=[1]!Tabla_Consulta_desde_saif[tra_cod],IF([1]!Tabla_Consulta_desde_saif[con_cod]=TRANSPOSE($Q$1:$Q$6),[1]!Tabla_Consulta_desde_saif[Columna1]))))),"")</f>
        <v>6.97</v>
      </c>
      <c r="L82" s="43"/>
      <c r="M82" s="44"/>
      <c r="N82" s="44"/>
      <c r="P82" s="54"/>
      <c r="AH82" s="94"/>
      <c r="AI82" s="47"/>
      <c r="AJ82" s="47"/>
      <c r="AK82" s="47"/>
      <c r="AL82" s="47"/>
      <c r="AM82" s="47"/>
      <c r="AN82" s="47"/>
      <c r="AO82" s="47"/>
      <c r="AP82" s="47"/>
    </row>
    <row r="83" spans="1:42" s="2" customFormat="1" ht="12" customHeight="1" x14ac:dyDescent="0.25">
      <c r="A83" s="75">
        <v>74002</v>
      </c>
      <c r="B83" s="104"/>
      <c r="C83" s="57" t="s">
        <v>96</v>
      </c>
      <c r="D83" s="50">
        <f t="array" ref="D83">IFERROR((SUM(IF($A83=[1]!Tabla_Consulta_desde_saif[ifi],IF($Q$1=[1]!Tabla_Consulta_desde_saif[con_cod],IF('Reporte TC'!$A$7=[1]!Tabla_Consulta_desde_saif[tra_cod],[1]!Tabla_Consulta_desde_saif[Columna2]))))/SUM(IF($A83=[1]!Tabla_Consulta_desde_saif[ifi],IF($Q$1=[1]!Tabla_Consulta_desde_saif[con_cod],IF('Reporte TC'!$A$7=[1]!Tabla_Consulta_desde_saif[tra_cod],[1]!Tabla_Consulta_desde_saif[Columna1]))))),"")</f>
        <v>6.87</v>
      </c>
      <c r="E83" s="51">
        <f t="array" ref="E83">IFERROR((SUM(IF($A83=[1]!Tabla_Consulta_desde_saif[ifi],IF($Q$1=[1]!Tabla_Consulta_desde_saif[con_cod],IF('Reporte TC'!$A$8=[1]!Tabla_Consulta_desde_saif[tra_cod],[1]!Tabla_Consulta_desde_saif[Columna2]))))/SUM(IF($A83=[1]!Tabla_Consulta_desde_saif[ifi],IF($Q$1=[1]!Tabla_Consulta_desde_saif[con_cod],IF('Reporte TC'!$A$8=[1]!Tabla_Consulta_desde_saif[tra_cod],[1]!Tabla_Consulta_desde_saif[Columna1]))))),"")</f>
        <v>6.97</v>
      </c>
      <c r="F83" s="51" t="str">
        <f t="array" ref="F83">IFERROR((SUM(IF($A83=[1]!Tabla_Consulta_desde_saif[ifi],IF($Q$2=[1]!Tabla_Consulta_desde_saif[con_cod],IF('Reporte TC'!$A$7=[1]!Tabla_Consulta_desde_saif[tra_cod],[1]!Tabla_Consulta_desde_saif[Columna2]))))/SUM(IF($A83=[1]!Tabla_Consulta_desde_saif[ifi],IF($Q$2=[1]!Tabla_Consulta_desde_saif[con_cod],IF('Reporte TC'!$A$7=[1]!Tabla_Consulta_desde_saif[tra_cod],[1]!Tabla_Consulta_desde_saif[Columna1]))))),"")</f>
        <v/>
      </c>
      <c r="G83" s="51" t="str">
        <f t="array" ref="G83">IFERROR((SUM(IF($A83=[1]!Tabla_Consulta_desde_saif[ifi],IF($Q$2=[1]!Tabla_Consulta_desde_saif[con_cod],IF('Reporte TC'!$A$8=[1]!Tabla_Consulta_desde_saif[tra_cod],[1]!Tabla_Consulta_desde_saif[Columna2]))))/SUM(IF($A83=[1]!Tabla_Consulta_desde_saif[ifi],IF($Q$2=[1]!Tabla_Consulta_desde_saif[con_cod],IF('Reporte TC'!$A$8=[1]!Tabla_Consulta_desde_saif[tra_cod],[1]!Tabla_Consulta_desde_saif[Columna1]))))),"")</f>
        <v/>
      </c>
      <c r="H83" s="51" t="str">
        <f t="array" ref="H83">IFERROR((SUM(IF($A83=[1]!Tabla_Consulta_desde_saif[ifi],IF($Q$3=[1]!Tabla_Consulta_desde_saif[con_cod],IF('Reporte TC'!$A$7=[1]!Tabla_Consulta_desde_saif[tra_cod],[1]!Tabla_Consulta_desde_saif[Columna2]))))/SUM(IF($A83=[1]!Tabla_Consulta_desde_saif[ifi],IF($Q$3=[1]!Tabla_Consulta_desde_saif[con_cod],IF('Reporte TC'!$A$7=[1]!Tabla_Consulta_desde_saif[tra_cod],[1]!Tabla_Consulta_desde_saif[Columna1]))))),"")</f>
        <v/>
      </c>
      <c r="I83" s="52" t="str">
        <f t="array" ref="I83">IFERROR((SUM(IF($A83=[1]!Tabla_Consulta_desde_saif[ifi],IF($Q$3=[1]!Tabla_Consulta_desde_saif[con_cod],IF('Reporte TC'!$A$8=[1]!Tabla_Consulta_desde_saif[tra_cod],[1]!Tabla_Consulta_desde_saif[Columna2]))))/SUM(IF($A83=[1]!Tabla_Consulta_desde_saif[ifi],IF($Q$3=[1]!Tabla_Consulta_desde_saif[con_cod],IF('Reporte TC'!$A$8=[1]!Tabla_Consulta_desde_saif[tra_cod],[1]!Tabla_Consulta_desde_saif[Columna1]))))),"")</f>
        <v/>
      </c>
      <c r="J83" s="53">
        <f t="array" ref="J83">IFERROR((SUM(IF($A83=[1]!Tabla_Consulta_desde_saif[ifi],IF([1]!Tabla_Consulta_desde_saif[con_cod]=TRANSPOSE($Q$1:$Q$6),IF('Reporte TC'!$A$7=[1]!Tabla_Consulta_desde_saif[tra_cod],[1]!Tabla_Consulta_desde_saif[Columna2]))))/SUM(IF($A83=[1]!Tabla_Consulta_desde_saif[ifi],IF([1]!Tabla_Consulta_desde_saif[con_cod]=TRANSPOSE($Q$1:$Q$6),IF('Reporte TC'!$A$7=[1]!Tabla_Consulta_desde_saif[tra_cod],[1]!Tabla_Consulta_desde_saif[Columna1]))))),"")</f>
        <v>6.87</v>
      </c>
      <c r="K83" s="52">
        <f t="array" ref="K83">IFERROR((SUM(IF($A83=[1]!Tabla_Consulta_desde_saif[ifi],IF([1]!Tabla_Consulta_desde_saif[con_cod]=TRANSPOSE($Q$1:$Q$6),IF('Reporte TC'!$A$8=[1]!Tabla_Consulta_desde_saif[tra_cod],[1]!Tabla_Consulta_desde_saif[Columna2]))))/SUM(IF($A83=[1]!Tabla_Consulta_desde_saif[ifi],IF([1]!Tabla_Consulta_desde_saif[con_cod]=TRANSPOSE($Q$1:$Q$6),IF('Reporte TC'!$A$8=[1]!Tabla_Consulta_desde_saif[tra_cod],[1]!Tabla_Consulta_desde_saif[Columna1]))))),"")</f>
        <v>6.97</v>
      </c>
      <c r="L83" s="43"/>
      <c r="M83" s="44">
        <f t="shared" ref="M83:M89" si="10">MAX(D83:K83)</f>
        <v>6.97</v>
      </c>
      <c r="N83" s="44">
        <f t="shared" ref="N83:N87" si="11">MIN(D83:K83)</f>
        <v>6.87</v>
      </c>
      <c r="P83" s="54"/>
      <c r="AH83" s="95"/>
      <c r="AI83" s="56"/>
      <c r="AJ83" s="56"/>
      <c r="AK83" s="56"/>
      <c r="AL83" s="56"/>
      <c r="AM83" s="56"/>
      <c r="AN83" s="56"/>
      <c r="AO83" s="56"/>
      <c r="AP83" s="56"/>
    </row>
    <row r="84" spans="1:42" s="114" customFormat="1" ht="12" customHeight="1" thickBot="1" x14ac:dyDescent="0.3">
      <c r="A84" s="106">
        <v>74003</v>
      </c>
      <c r="B84" s="107"/>
      <c r="C84" s="57" t="s">
        <v>97</v>
      </c>
      <c r="D84" s="108">
        <f t="array" ref="D84">IFERROR((SUM(IF($A84=[1]!Tabla_Consulta_desde_saif[ifi],IF($Q$1=[1]!Tabla_Consulta_desde_saif[con_cod],IF('Reporte TC'!$A$7=[1]!Tabla_Consulta_desde_saif[tra_cod],[1]!Tabla_Consulta_desde_saif[Columna2]))))/SUM(IF($A84=[1]!Tabla_Consulta_desde_saif[ifi],IF($Q$1=[1]!Tabla_Consulta_desde_saif[con_cod],IF('Reporte TC'!$A$7=[1]!Tabla_Consulta_desde_saif[tra_cod],[1]!Tabla_Consulta_desde_saif[Columna1]))))),"")</f>
        <v>6.85</v>
      </c>
      <c r="E84" s="109">
        <f t="array" ref="E84">IFERROR((SUM(IF($A84=[1]!Tabla_Consulta_desde_saif[ifi],IF($Q$1=[1]!Tabla_Consulta_desde_saif[con_cod],IF('Reporte TC'!$A$8=[1]!Tabla_Consulta_desde_saif[tra_cod],[1]!Tabla_Consulta_desde_saif[Columna2]))))/SUM(IF($A84=[1]!Tabla_Consulta_desde_saif[ifi],IF($Q$1=[1]!Tabla_Consulta_desde_saif[con_cod],IF('Reporte TC'!$A$8=[1]!Tabla_Consulta_desde_saif[tra_cod],[1]!Tabla_Consulta_desde_saif[Columna1]))))),"")</f>
        <v>6.97</v>
      </c>
      <c r="F84" s="109" t="str">
        <f t="array" ref="F84">IFERROR((SUM(IF($A84=[1]!Tabla_Consulta_desde_saif[ifi],IF($Q$2=[1]!Tabla_Consulta_desde_saif[con_cod],IF('Reporte TC'!$A$7=[1]!Tabla_Consulta_desde_saif[tra_cod],[1]!Tabla_Consulta_desde_saif[Columna2]))))/SUM(IF($A84=[1]!Tabla_Consulta_desde_saif[ifi],IF($Q$2=[1]!Tabla_Consulta_desde_saif[con_cod],IF('Reporte TC'!$A$7=[1]!Tabla_Consulta_desde_saif[tra_cod],[1]!Tabla_Consulta_desde_saif[Columna1]))))),"")</f>
        <v/>
      </c>
      <c r="G84" s="109" t="str">
        <f t="array" ref="G84">IFERROR((SUM(IF($A84=[1]!Tabla_Consulta_desde_saif[ifi],IF($Q$2=[1]!Tabla_Consulta_desde_saif[con_cod],IF('Reporte TC'!$A$8=[1]!Tabla_Consulta_desde_saif[tra_cod],[1]!Tabla_Consulta_desde_saif[Columna2]))))/SUM(IF($A84=[1]!Tabla_Consulta_desde_saif[ifi],IF($Q$2=[1]!Tabla_Consulta_desde_saif[con_cod],IF('Reporte TC'!$A$8=[1]!Tabla_Consulta_desde_saif[tra_cod],[1]!Tabla_Consulta_desde_saif[Columna1]))))),"")</f>
        <v/>
      </c>
      <c r="H84" s="109" t="str">
        <f t="array" ref="H84">IFERROR((SUM(IF($A84=[1]!Tabla_Consulta_desde_saif[ifi],IF($Q$3=[1]!Tabla_Consulta_desde_saif[con_cod],IF('Reporte TC'!$A$7=[1]!Tabla_Consulta_desde_saif[tra_cod],[1]!Tabla_Consulta_desde_saif[Columna2]))))/SUM(IF($A84=[1]!Tabla_Consulta_desde_saif[ifi],IF($Q$3=[1]!Tabla_Consulta_desde_saif[con_cod],IF('Reporte TC'!$A$7=[1]!Tabla_Consulta_desde_saif[tra_cod],[1]!Tabla_Consulta_desde_saif[Columna1]))))),"")</f>
        <v/>
      </c>
      <c r="I84" s="110" t="str">
        <f t="array" ref="I84">IFERROR((SUM(IF($A84=[1]!Tabla_Consulta_desde_saif[ifi],IF($Q$3=[1]!Tabla_Consulta_desde_saif[con_cod],IF('Reporte TC'!$A$8=[1]!Tabla_Consulta_desde_saif[tra_cod],[1]!Tabla_Consulta_desde_saif[Columna2]))))/SUM(IF($A84=[1]!Tabla_Consulta_desde_saif[ifi],IF($Q$3=[1]!Tabla_Consulta_desde_saif[con_cod],IF('Reporte TC'!$A$8=[1]!Tabla_Consulta_desde_saif[tra_cod],[1]!Tabla_Consulta_desde_saif[Columna1]))))),"")</f>
        <v/>
      </c>
      <c r="J84" s="111">
        <f t="array" ref="J84">IFERROR((SUM(IF($A84=[1]!Tabla_Consulta_desde_saif[ifi],IF([1]!Tabla_Consulta_desde_saif[con_cod]=TRANSPOSE($Q$1:$Q$6),IF('Reporte TC'!$A$7=[1]!Tabla_Consulta_desde_saif[tra_cod],[1]!Tabla_Consulta_desde_saif[Columna2]))))/SUM(IF($A84=[1]!Tabla_Consulta_desde_saif[ifi],IF([1]!Tabla_Consulta_desde_saif[con_cod]=TRANSPOSE($Q$1:$Q$6),IF('Reporte TC'!$A$7=[1]!Tabla_Consulta_desde_saif[tra_cod],[1]!Tabla_Consulta_desde_saif[Columna1]))))),"")</f>
        <v>6.85</v>
      </c>
      <c r="K84" s="110">
        <f t="array" ref="K84">IFERROR((SUM(IF($A84=[1]!Tabla_Consulta_desde_saif[ifi],IF([1]!Tabla_Consulta_desde_saif[con_cod]=TRANSPOSE($Q$1:$Q$6),IF('Reporte TC'!$A$8=[1]!Tabla_Consulta_desde_saif[tra_cod],[1]!Tabla_Consulta_desde_saif[Columna2]))))/SUM(IF($A84=[1]!Tabla_Consulta_desde_saif[ifi],IF([1]!Tabla_Consulta_desde_saif[con_cod]=TRANSPOSE($Q$1:$Q$6),IF('Reporte TC'!$A$8=[1]!Tabla_Consulta_desde_saif[tra_cod],[1]!Tabla_Consulta_desde_saif[Columna1]))))),"")</f>
        <v>6.97</v>
      </c>
      <c r="L84" s="112"/>
      <c r="M84" s="113">
        <f t="shared" si="10"/>
        <v>6.97</v>
      </c>
      <c r="N84" s="113">
        <f t="shared" si="11"/>
        <v>6.85</v>
      </c>
      <c r="P84" s="54"/>
      <c r="AH84" s="115"/>
      <c r="AI84" s="116"/>
      <c r="AJ84" s="116"/>
      <c r="AK84" s="116"/>
      <c r="AL84" s="116"/>
      <c r="AM84" s="116"/>
      <c r="AN84" s="116"/>
      <c r="AO84" s="116"/>
      <c r="AP84" s="116"/>
    </row>
    <row r="85" spans="1:42" s="124" customFormat="1" ht="14.25" customHeight="1" thickBot="1" x14ac:dyDescent="0.3">
      <c r="A85" s="117" t="s">
        <v>98</v>
      </c>
      <c r="B85" s="118"/>
      <c r="C85" s="119" t="s">
        <v>98</v>
      </c>
      <c r="D85" s="120" t="str">
        <f t="array" ref="D85">IFERROR((SUM(IF($A85=[1]!Tabla_Consulta_desde_saif[tipoentidad],IF('Reporte TC'!$A$7=[1]!Tabla_Consulta_desde_saif[tra_cod],IF($Q$1=[1]!Tabla_Consulta_desde_saif[con_cod],[1]!Tabla_Consulta_desde_saif[Columna2]))))/SUM(IF('Reporte TC'!$A85=[1]!Tabla_Consulta_desde_saif[tipoentidad],IF('Reporte TC'!$A$7=[1]!Tabla_Consulta_desde_saif[tra_cod],IF($Q$1=[1]!Tabla_Consulta_desde_saif[con_cod],[1]!Tabla_Consulta_desde_saif[Columna1]))))),"")</f>
        <v/>
      </c>
      <c r="E85" s="121" t="str">
        <f t="array" ref="E85">IFERROR((SUM(IF($A85=[1]!Tabla_Consulta_desde_saif[tipoentidad],IF('Reporte TC'!$A$8=[1]!Tabla_Consulta_desde_saif[tra_cod],IF($Q$1=[1]!Tabla_Consulta_desde_saif[con_cod],[1]!Tabla_Consulta_desde_saif[Columna2]))))/SUM(IF('Reporte TC'!$A85=[1]!Tabla_Consulta_desde_saif[tipoentidad],IF('Reporte TC'!$A$8=[1]!Tabla_Consulta_desde_saif[tra_cod],IF($Q$1=[1]!Tabla_Consulta_desde_saif[con_cod],[1]!Tabla_Consulta_desde_saif[Columna1]))))),"")</f>
        <v/>
      </c>
      <c r="F85" s="121" t="str">
        <f t="array" ref="F85">IFERROR((SUM(IF($A85=[1]!Tabla_Consulta_desde_saif[tipoentidad],IF('Reporte TC'!$A$7=[1]!Tabla_Consulta_desde_saif[tra_cod],IF($Q$2=[1]!Tabla_Consulta_desde_saif[con_cod],[1]!Tabla_Consulta_desde_saif[Columna2]))))/SUM(IF('Reporte TC'!$A85=[1]!Tabla_Consulta_desde_saif[tipoentidad],IF('Reporte TC'!$A$7=[1]!Tabla_Consulta_desde_saif[tra_cod],IF($Q$2=[1]!Tabla_Consulta_desde_saif[con_cod],[1]!Tabla_Consulta_desde_saif[Columna1]))))),"")</f>
        <v/>
      </c>
      <c r="G85" s="121" t="str">
        <f t="array" ref="G85">IFERROR((SUM(IF($A85=[1]!Tabla_Consulta_desde_saif[tipoentidad],IF('Reporte TC'!$A$8=[1]!Tabla_Consulta_desde_saif[tra_cod],IF($Q$2=[1]!Tabla_Consulta_desde_saif[con_cod],[1]!Tabla_Consulta_desde_saif[Columna2]))))/SUM(IF('Reporte TC'!$A85=[1]!Tabla_Consulta_desde_saif[tipoentidad],IF('Reporte TC'!$A$8=[1]!Tabla_Consulta_desde_saif[tra_cod],IF($Q$2=[1]!Tabla_Consulta_desde_saif[con_cod],[1]!Tabla_Consulta_desde_saif[Columna1]))))),"")</f>
        <v/>
      </c>
      <c r="H85" s="121" t="str">
        <f t="array" ref="H85">IFERROR((SUM(IF($A85=[1]!Tabla_Consulta_desde_saif[tipoentidad],IF('Reporte TC'!$A$7=[1]!Tabla_Consulta_desde_saif[tra_cod],IF($Q$3=[1]!Tabla_Consulta_desde_saif[con_cod],[1]!Tabla_Consulta_desde_saif[Columna2]))))/SUM(IF('Reporte TC'!$A85=[1]!Tabla_Consulta_desde_saif[tipoentidad],IF('Reporte TC'!$A$7=[1]!Tabla_Consulta_desde_saif[tra_cod],IF($Q$3=[1]!Tabla_Consulta_desde_saif[con_cod],[1]!Tabla_Consulta_desde_saif[Columna1]))))),"")</f>
        <v/>
      </c>
      <c r="I85" s="122" t="str">
        <f t="array" ref="I85">IFERROR((SUM(IF($A85=[1]!Tabla_Consulta_desde_saif[tipoentidad],IF('Reporte TC'!$A$8=[1]!Tabla_Consulta_desde_saif[tra_cod],IF($Q$3=[1]!Tabla_Consulta_desde_saif[con_cod],[1]!Tabla_Consulta_desde_saif[Columna2]))))/SUM(IF('Reporte TC'!$A85=[1]!Tabla_Consulta_desde_saif[tipoentidad],IF('Reporte TC'!$A$8=[1]!Tabla_Consulta_desde_saif[tra_cod],IF($Q$3=[1]!Tabla_Consulta_desde_saif[con_cod],[1]!Tabla_Consulta_desde_saif[Columna1]))))),"")</f>
        <v/>
      </c>
      <c r="J85" s="123" t="str">
        <f t="array" ref="J85">IFERROR((SUM(IF($A85=[1]!Tabla_Consulta_desde_saif[tipoentidad],IF('Reporte TC'!$A$7=[1]!Tabla_Consulta_desde_saif[tra_cod],IF([1]!Tabla_Consulta_desde_saif[con_cod]=TRANSPOSE($Q$1:$Q$6),[1]!Tabla_Consulta_desde_saif[Columna2]))))/SUM(IF('Reporte TC'!$A85=[1]!Tabla_Consulta_desde_saif[tipoentidad],IF('Reporte TC'!$A$7=[1]!Tabla_Consulta_desde_saif[tra_cod],IF([1]!Tabla_Consulta_desde_saif[con_cod]=TRANSPOSE($Q$1:$Q$6),[1]!Tabla_Consulta_desde_saif[Columna1]))))),"")</f>
        <v/>
      </c>
      <c r="K85" s="122" t="str">
        <f t="array" ref="K85">IFERROR((SUM(IF($A85=[1]!Tabla_Consulta_desde_saif[tipoentidad],IF('Reporte TC'!$A$8=[1]!Tabla_Consulta_desde_saif[tra_cod],IF([1]!Tabla_Consulta_desde_saif[con_cod]=TRANSPOSE($Q$1:$Q$6),[1]!Tabla_Consulta_desde_saif[Columna2]))))/SUM(IF('Reporte TC'!$A85=[1]!Tabla_Consulta_desde_saif[tipoentidad],IF('Reporte TC'!$A$8=[1]!Tabla_Consulta_desde_saif[tra_cod],IF([1]!Tabla_Consulta_desde_saif[con_cod]=TRANSPOSE($Q$1:$Q$6),[1]!Tabla_Consulta_desde_saif[Columna1]))))),"")</f>
        <v/>
      </c>
      <c r="M85" s="113"/>
      <c r="N85" s="113"/>
      <c r="P85" s="125"/>
      <c r="AH85" s="126"/>
      <c r="AI85" s="47"/>
      <c r="AJ85" s="47"/>
      <c r="AK85" s="47"/>
      <c r="AL85" s="47"/>
      <c r="AM85" s="47"/>
      <c r="AN85" s="47"/>
      <c r="AO85" s="47"/>
      <c r="AP85" s="47"/>
    </row>
    <row r="86" spans="1:42" s="130" customFormat="1" ht="15.75" customHeight="1" thickBot="1" x14ac:dyDescent="0.3">
      <c r="A86" s="61">
        <v>10001</v>
      </c>
      <c r="B86" s="127"/>
      <c r="C86" s="128" t="s">
        <v>99</v>
      </c>
      <c r="D86" s="62" t="str">
        <f t="array" ref="D86">IFERROR((SUM(IF($A86=[1]!Tabla_Consulta_desde_saif[ifi],IF($Q$1=[1]!Tabla_Consulta_desde_saif[con_cod],IF('Reporte TC'!$A$7=[1]!Tabla_Consulta_desde_saif[tra_cod],[1]!Tabla_Consulta_desde_saif[Columna2]))))/SUM(IF($A86=[1]!Tabla_Consulta_desde_saif[ifi],IF($Q$1=[1]!Tabla_Consulta_desde_saif[con_cod],IF('Reporte TC'!$A$7=[1]!Tabla_Consulta_desde_saif[tra_cod],[1]!Tabla_Consulta_desde_saif[Columna1]))))),"")</f>
        <v/>
      </c>
      <c r="E86" s="63" t="str">
        <f t="array" ref="E86">IFERROR((SUM(IF($A86=[1]!Tabla_Consulta_desde_saif[ifi],IF($Q$1=[1]!Tabla_Consulta_desde_saif[con_cod],IF('Reporte TC'!$A$8=[1]!Tabla_Consulta_desde_saif[tra_cod],[1]!Tabla_Consulta_desde_saif[Columna2]))))/SUM(IF($A86=[1]!Tabla_Consulta_desde_saif[ifi],IF($Q$1=[1]!Tabla_Consulta_desde_saif[con_cod],IF('Reporte TC'!$A$8=[1]!Tabla_Consulta_desde_saif[tra_cod],[1]!Tabla_Consulta_desde_saif[Columna1]))))),"")</f>
        <v/>
      </c>
      <c r="F86" s="63" t="str">
        <f t="array" ref="F86">IFERROR((SUM(IF($A86=[1]!Tabla_Consulta_desde_saif[ifi],IF($Q$2=[1]!Tabla_Consulta_desde_saif[con_cod],IF('Reporte TC'!$A$7=[1]!Tabla_Consulta_desde_saif[tra_cod],[1]!Tabla_Consulta_desde_saif[Columna2]))))/SUM(IF($A86=[1]!Tabla_Consulta_desde_saif[ifi],IF($Q$2=[1]!Tabla_Consulta_desde_saif[con_cod],IF('Reporte TC'!$A$7=[1]!Tabla_Consulta_desde_saif[tra_cod],[1]!Tabla_Consulta_desde_saif[Columna1]))))),"")</f>
        <v/>
      </c>
      <c r="G86" s="63" t="str">
        <f t="array" ref="G86">IFERROR((SUM(IF($A86=[1]!Tabla_Consulta_desde_saif[ifi],IF($Q$2=[1]!Tabla_Consulta_desde_saif[con_cod],IF('Reporte TC'!$A$8=[1]!Tabla_Consulta_desde_saif[tra_cod],[1]!Tabla_Consulta_desde_saif[Columna2]))))/SUM(IF($A86=[1]!Tabla_Consulta_desde_saif[ifi],IF($Q$2=[1]!Tabla_Consulta_desde_saif[con_cod],IF('Reporte TC'!$A$8=[1]!Tabla_Consulta_desde_saif[tra_cod],[1]!Tabla_Consulta_desde_saif[Columna1]))))),"")</f>
        <v/>
      </c>
      <c r="H86" s="63" t="str">
        <f t="array" ref="H86">IFERROR((SUM(IF($A86=[1]!Tabla_Consulta_desde_saif[ifi],IF($Q$3=[1]!Tabla_Consulta_desde_saif[con_cod],IF('Reporte TC'!$A$7=[1]!Tabla_Consulta_desde_saif[tra_cod],[1]!Tabla_Consulta_desde_saif[Columna2]))))/SUM(IF($A86=[1]!Tabla_Consulta_desde_saif[ifi],IF($Q$3=[1]!Tabla_Consulta_desde_saif[con_cod],IF('Reporte TC'!$A$7=[1]!Tabla_Consulta_desde_saif[tra_cod],[1]!Tabla_Consulta_desde_saif[Columna1]))))),"")</f>
        <v/>
      </c>
      <c r="I86" s="65" t="str">
        <f t="array" ref="I86">IFERROR((SUM(IF($A86=[1]!Tabla_Consulta_desde_saif[ifi],IF($Q$3=[1]!Tabla_Consulta_desde_saif[con_cod],IF('Reporte TC'!$A$8=[1]!Tabla_Consulta_desde_saif[tra_cod],[1]!Tabla_Consulta_desde_saif[Columna2]))))/SUM(IF($A86=[1]!Tabla_Consulta_desde_saif[ifi],IF($Q$3=[1]!Tabla_Consulta_desde_saif[con_cod],IF('Reporte TC'!$A$8=[1]!Tabla_Consulta_desde_saif[tra_cod],[1]!Tabla_Consulta_desde_saif[Columna1]))))),"")</f>
        <v/>
      </c>
      <c r="J86" s="64" t="str">
        <f t="array" ref="J86">IFERROR((SUM(IF($A86=[1]!Tabla_Consulta_desde_saif[ifi],IF([1]!Tabla_Consulta_desde_saif[con_cod]=TRANSPOSE($Q$1:$Q$6),IF('Reporte TC'!$A$7=[1]!Tabla_Consulta_desde_saif[tra_cod],[1]!Tabla_Consulta_desde_saif[Columna2]))))/SUM(IF($A86=[1]!Tabla_Consulta_desde_saif[ifi],IF([1]!Tabla_Consulta_desde_saif[con_cod]=TRANSPOSE($Q$1:$Q$6),IF('Reporte TC'!$A$7=[1]!Tabla_Consulta_desde_saif[tra_cod],[1]!Tabla_Consulta_desde_saif[Columna1]))))),"")</f>
        <v/>
      </c>
      <c r="K86" s="129" t="str">
        <f t="array" ref="K86">IFERROR((SUM(IF($A86=[1]!Tabla_Consulta_desde_saif[ifi],IF([1]!Tabla_Consulta_desde_saif[con_cod]=TRANSPOSE($Q$1:$Q$6),IF('Reporte TC'!$A$8=[1]!Tabla_Consulta_desde_saif[tra_cod],[1]!Tabla_Consulta_desde_saif[Columna2]))))/SUM(IF($A86=[1]!Tabla_Consulta_desde_saif[ifi],IF([1]!Tabla_Consulta_desde_saif[con_cod]=TRANSPOSE($Q$1:$Q$6),IF('Reporte TC'!$A$8=[1]!Tabla_Consulta_desde_saif[tra_cod],[1]!Tabla_Consulta_desde_saif[Columna1]))))),"")</f>
        <v/>
      </c>
      <c r="M86" s="67">
        <f t="shared" ref="M86" si="12">MAX(D86:K86)</f>
        <v>0</v>
      </c>
      <c r="N86" s="67">
        <f t="shared" ref="N86" si="13">MIN(D86:K86)</f>
        <v>0</v>
      </c>
      <c r="Q86" s="131"/>
      <c r="AH86" s="132"/>
      <c r="AI86" s="56"/>
      <c r="AJ86" s="56"/>
      <c r="AK86" s="56"/>
      <c r="AL86" s="56"/>
      <c r="AM86" s="56"/>
      <c r="AN86" s="56"/>
      <c r="AO86" s="56"/>
      <c r="AP86" s="56"/>
    </row>
    <row r="87" spans="1:42" x14ac:dyDescent="0.25">
      <c r="A87" s="133"/>
      <c r="C87" s="134" t="s">
        <v>100</v>
      </c>
      <c r="D87" s="134"/>
      <c r="E87" s="134"/>
      <c r="F87" s="134"/>
      <c r="G87" s="134"/>
      <c r="H87" s="134"/>
      <c r="I87" s="134"/>
      <c r="J87" s="134"/>
      <c r="AH87" s="136"/>
      <c r="AI87" s="137"/>
      <c r="AJ87" s="137"/>
      <c r="AK87" s="137"/>
      <c r="AL87" s="137"/>
      <c r="AM87" s="137"/>
      <c r="AN87" s="137"/>
      <c r="AO87" s="137"/>
      <c r="AP87" s="138"/>
    </row>
    <row r="88" spans="1:42" ht="14.25" thickBot="1" x14ac:dyDescent="0.3">
      <c r="A88" s="133"/>
      <c r="C88" s="139" t="s">
        <v>101</v>
      </c>
      <c r="D88" s="139"/>
      <c r="E88" s="139"/>
      <c r="F88" s="139"/>
      <c r="G88" s="139"/>
      <c r="H88" s="139"/>
      <c r="I88" s="139"/>
      <c r="J88" s="139"/>
      <c r="AH88" s="136"/>
      <c r="AI88" s="137"/>
      <c r="AJ88" s="137"/>
      <c r="AK88" s="137"/>
      <c r="AL88" s="137"/>
      <c r="AM88" s="137"/>
      <c r="AN88" s="137"/>
      <c r="AO88" s="137"/>
      <c r="AP88" s="138"/>
    </row>
    <row r="89" spans="1:42" ht="14.25" customHeight="1" x14ac:dyDescent="0.25">
      <c r="A89" s="133"/>
      <c r="C89" s="140" t="s">
        <v>10</v>
      </c>
      <c r="D89" s="141"/>
      <c r="E89" s="11" t="s">
        <v>11</v>
      </c>
      <c r="F89" s="12"/>
      <c r="G89" s="12"/>
      <c r="H89" s="13"/>
      <c r="I89" s="142" t="s">
        <v>12</v>
      </c>
      <c r="J89" s="143"/>
      <c r="AH89" s="132"/>
      <c r="AI89" s="132"/>
      <c r="AJ89" s="144"/>
      <c r="AK89" s="144"/>
      <c r="AL89" s="144"/>
      <c r="AM89" s="144"/>
      <c r="AN89" s="145"/>
      <c r="AO89" s="145"/>
      <c r="AP89" s="138"/>
    </row>
    <row r="90" spans="1:42" ht="13.5" customHeight="1" x14ac:dyDescent="0.25">
      <c r="A90" s="133"/>
      <c r="C90" s="146"/>
      <c r="D90" s="147"/>
      <c r="E90" s="148" t="s">
        <v>15</v>
      </c>
      <c r="F90" s="149"/>
      <c r="G90" s="150" t="s">
        <v>16</v>
      </c>
      <c r="H90" s="149"/>
      <c r="I90" s="151"/>
      <c r="J90" s="152"/>
      <c r="AH90" s="132"/>
      <c r="AI90" s="132"/>
      <c r="AJ90" s="145"/>
      <c r="AK90" s="145"/>
      <c r="AL90" s="145"/>
      <c r="AM90" s="145"/>
      <c r="AN90" s="145"/>
      <c r="AO90" s="145"/>
      <c r="AP90" s="138"/>
    </row>
    <row r="91" spans="1:42" ht="15.75" customHeight="1" thickBot="1" x14ac:dyDescent="0.3">
      <c r="A91" s="133"/>
      <c r="C91" s="153"/>
      <c r="D91" s="154"/>
      <c r="E91" s="155" t="s">
        <v>19</v>
      </c>
      <c r="F91" s="156" t="s">
        <v>20</v>
      </c>
      <c r="G91" s="156" t="s">
        <v>19</v>
      </c>
      <c r="H91" s="156" t="s">
        <v>20</v>
      </c>
      <c r="I91" s="156" t="s">
        <v>19</v>
      </c>
      <c r="J91" s="157" t="s">
        <v>20</v>
      </c>
      <c r="AH91" s="132"/>
      <c r="AI91" s="132"/>
      <c r="AJ91" s="144"/>
      <c r="AK91" s="144"/>
      <c r="AL91" s="144"/>
      <c r="AM91" s="144"/>
      <c r="AN91" s="144"/>
      <c r="AO91" s="144"/>
      <c r="AP91" s="138"/>
    </row>
    <row r="92" spans="1:42" ht="12" customHeight="1" x14ac:dyDescent="0.25">
      <c r="A92" s="37" t="s">
        <v>21</v>
      </c>
      <c r="C92" s="158" t="s">
        <v>102</v>
      </c>
      <c r="D92" s="159"/>
      <c r="E92" s="160">
        <f t="array" ref="E92">SUM(IF('Reporte TC'!$A92=[1]!Tabla_Consulta_desde_saif[tipoentidad],IF('Reporte TC'!$A$7=[1]!Tabla_Consulta_desde_saif[tra_cod],IF($Q$1=[1]!Tabla_Consulta_desde_saif[con_cod],[1]!Tabla_Consulta_desde_saif[Columna1]))))</f>
        <v>2286330.5300000003</v>
      </c>
      <c r="F92" s="161">
        <f t="array" ref="F92">SUM(IF('Reporte TC'!$A92=[1]!Tabla_Consulta_desde_saif[tipoentidad],IF('Reporte TC'!$A$8=[1]!Tabla_Consulta_desde_saif[tra_cod],IF($Q$1=[1]!Tabla_Consulta_desde_saif[con_cod],[1]!Tabla_Consulta_desde_saif[Columna1]))))</f>
        <v>20693926.420000002</v>
      </c>
      <c r="G92" s="161">
        <f t="array" ref="G92">SUM(IF('Reporte TC'!$A92=[1]!Tabla_Consulta_desde_saif[tipoentidad],IF('Reporte TC'!$A$7=[1]!Tabla_Consulta_desde_saif[tra_cod],IF($Q$2=[1]!Tabla_Consulta_desde_saif[con_cod],[1]!Tabla_Consulta_desde_saif[Columna1]))))</f>
        <v>20512519.800000001</v>
      </c>
      <c r="H92" s="161">
        <f t="array" ref="H92">SUM(IF('Reporte TC'!$A92=[1]!Tabla_Consulta_desde_saif[tipoentidad],IF('Reporte TC'!$A$8=[1]!Tabla_Consulta_desde_saif[tra_cod],IF($Q$2=[1]!Tabla_Consulta_desde_saif[con_cod],[1]!Tabla_Consulta_desde_saif[Columna1]))))</f>
        <v>5105248.5600000005</v>
      </c>
      <c r="I92" s="162">
        <f t="array" ref="I92">SUM(IF('Reporte TC'!$A92=[1]!Tabla_Consulta_desde_saif[tipoentidad],IF('Reporte TC'!$A$7=[1]!Tabla_Consulta_desde_saif[tra_cod],IF($Q$3=[1]!Tabla_Consulta_desde_saif[con_cod],[1]!Tabla_Consulta_desde_saif[Columna1]))))</f>
        <v>0</v>
      </c>
      <c r="J92" s="163">
        <f t="array" ref="J92">SUM(IF('Reporte TC'!$A92=[1]!Tabla_Consulta_desde_saif[tipoentidad],IF('Reporte TC'!$A$8=[1]!Tabla_Consulta_desde_saif[tra_cod],IF($Q$3=[1]!Tabla_Consulta_desde_saif[con_cod],[1]!Tabla_Consulta_desde_saif[Columna1]))))</f>
        <v>10000</v>
      </c>
      <c r="AH92" s="164"/>
      <c r="AI92" s="145"/>
      <c r="AJ92" s="165"/>
      <c r="AK92" s="165"/>
      <c r="AL92" s="165"/>
      <c r="AM92" s="165"/>
      <c r="AN92" s="165"/>
      <c r="AO92" s="165"/>
      <c r="AP92" s="138"/>
    </row>
    <row r="93" spans="1:42" ht="12" customHeight="1" x14ac:dyDescent="0.25">
      <c r="A93" s="74" t="s">
        <v>32</v>
      </c>
      <c r="C93" s="166" t="s">
        <v>103</v>
      </c>
      <c r="D93" s="167"/>
      <c r="E93" s="168">
        <f t="array" ref="E93">SUM(IF('Reporte TC'!$A93=[1]!Tabla_Consulta_desde_saif[tipoentidad],IF('Reporte TC'!$A$7=[1]!Tabla_Consulta_desde_saif[tra_cod],IF($Q$1=[1]!Tabla_Consulta_desde_saif[con_cod],[1]!Tabla_Consulta_desde_saif[Columna1]))))</f>
        <v>747.23</v>
      </c>
      <c r="F93" s="169">
        <f t="array" ref="F93">SUM(IF('Reporte TC'!$A93=[1]!Tabla_Consulta_desde_saif[tipoentidad],IF('Reporte TC'!$A$8=[1]!Tabla_Consulta_desde_saif[tra_cod],IF($Q$1=[1]!Tabla_Consulta_desde_saif[con_cod],[1]!Tabla_Consulta_desde_saif[Columna1]))))</f>
        <v>5379.44</v>
      </c>
      <c r="G93" s="169">
        <f t="array" ref="G93">SUM(IF('Reporte TC'!$A93=[1]!Tabla_Consulta_desde_saif[tipoentidad],IF('Reporte TC'!$A$7=[1]!Tabla_Consulta_desde_saif[tra_cod],IF($Q$2=[1]!Tabla_Consulta_desde_saif[con_cod],[1]!Tabla_Consulta_desde_saif[Columna1]))))</f>
        <v>5243.6500000000005</v>
      </c>
      <c r="H93" s="169">
        <f t="array" ref="H93">SUM(IF('Reporte TC'!$A93=[1]!Tabla_Consulta_desde_saif[tipoentidad],IF('Reporte TC'!$A$8=[1]!Tabla_Consulta_desde_saif[tra_cod],IF($Q$2=[1]!Tabla_Consulta_desde_saif[con_cod],[1]!Tabla_Consulta_desde_saif[Columna1]))))</f>
        <v>13.49</v>
      </c>
      <c r="I93" s="162">
        <f t="array" ref="I93">SUM(IF('Reporte TC'!$A93=[1]!Tabla_Consulta_desde_saif[tipoentidad],IF('Reporte TC'!$A$7=[1]!Tabla_Consulta_desde_saif[tra_cod],IF($Q$3=[1]!Tabla_Consulta_desde_saif[con_cod],[1]!Tabla_Consulta_desde_saif[Columna1]))))</f>
        <v>0</v>
      </c>
      <c r="J93" s="163">
        <f t="array" ref="J93">SUM(IF('Reporte TC'!$A93=[1]!Tabla_Consulta_desde_saif[tipoentidad],IF('Reporte TC'!$A$8=[1]!Tabla_Consulta_desde_saif[tra_cod],IF($Q$3=[1]!Tabla_Consulta_desde_saif[con_cod],[1]!Tabla_Consulta_desde_saif[Columna1]))))</f>
        <v>0</v>
      </c>
      <c r="AH93" s="164"/>
      <c r="AI93" s="145"/>
      <c r="AJ93" s="165"/>
      <c r="AK93" s="165"/>
      <c r="AL93" s="165"/>
      <c r="AM93" s="165"/>
      <c r="AN93" s="165"/>
      <c r="AO93" s="165"/>
      <c r="AP93" s="138"/>
    </row>
    <row r="94" spans="1:42" ht="12" customHeight="1" x14ac:dyDescent="0.25">
      <c r="A94" s="105"/>
      <c r="C94" s="170" t="s">
        <v>104</v>
      </c>
      <c r="D94" s="167"/>
      <c r="E94" s="168">
        <f>SUMIFS([1]DB!$G:$G,[1]DB!$A:$A,'Reporte TC'!$A$77,[1]DB!$E:$E,'Reporte TC'!$A$7,[1]DB!$D:$D,'Reporte TC'!$Q$1)+SUMIFS([1]DB!$G:$G,[1]DB!$A:$A,'Reporte TC'!$A$82,[1]DB!$E:$E,'Reporte TC'!$A$7,[1]DB!$D:$D,'Reporte TC'!$Q$1)</f>
        <v>24619.02</v>
      </c>
      <c r="F94" s="168">
        <f>SUMIFS([1]DB!$G:$G,[1]DB!$A:$A,'Reporte TC'!$A$77,[1]DB!$E:$E,'Reporte TC'!$A$8,[1]DB!$D:$D,'Reporte TC'!$Q$1)+SUMIFS([1]DB!$G:$G,[1]DB!$A:$A,'Reporte TC'!$A$82,[1]DB!$E:$E,'Reporte TC'!$A$8,[1]DB!$D:$D,'Reporte TC'!$Q$1)</f>
        <v>590326.07999999996</v>
      </c>
      <c r="G94" s="168">
        <f>SUMIFS([1]DB!$G:$G,[1]DB!$A:$A,'Reporte TC'!$A$77,[1]DB!$E:$E,'Reporte TC'!$A$7,[1]DB!$D:$D,'Reporte TC'!$Q$2)+SUMIFS([1]DB!$G:$G,[1]DB!$A:$A,'Reporte TC'!$A$82,[1]DB!$E:$E,'Reporte TC'!$A$7,[1]DB!$D:$D,'Reporte TC'!$Q$2)</f>
        <v>1559571.52</v>
      </c>
      <c r="H94" s="168">
        <f>SUMIFS([1]DB!$G:$G,[1]DB!$A:$A,'Reporte TC'!$A$77,[1]DB!$E:$E,'Reporte TC'!$A$8,[1]DB!$D:$D,'Reporte TC'!$Q$2)+SUMIFS([1]DB!$G:$G,[1]DB!$A:$A,'Reporte TC'!$A$82,[1]DB!$E:$E,'Reporte TC'!$A$8,[1]DB!$D:$D,'Reporte TC'!$Q$2)</f>
        <v>0</v>
      </c>
      <c r="I94" s="168">
        <f>SUMIFS([1]DB!$G:$G,[1]DB!$A:$A,'Reporte TC'!$A$77,[1]DB!$E:$E,'Reporte TC'!$A$7,[1]DB!$D:$D,'Reporte TC'!$Q$3)+SUMIFS([1]DB!$G:$G,[1]DB!$A:$A,'Reporte TC'!$A$82,[1]DB!$E:$E,'Reporte TC'!$A$7,[1]DB!$D:$D,'Reporte TC'!$Q$3)</f>
        <v>0</v>
      </c>
      <c r="J94" s="163">
        <f>SUMIFS([1]DB!$G:$G,[1]DB!$A:$A,'Reporte TC'!$A$77,[1]DB!$E:$E,'Reporte TC'!$A$8,[1]DB!$D:$D,'Reporte TC'!$Q$3)+SUMIFS([1]DB!$G:$G,[1]DB!$A:$A,'Reporte TC'!$A$82,[1]DB!$E:$E,'Reporte TC'!$A$8,[1]DB!$D:$D,'Reporte TC'!$Q$3)</f>
        <v>0</v>
      </c>
      <c r="AH94" s="78"/>
      <c r="AI94" s="145"/>
      <c r="AJ94" s="165"/>
      <c r="AK94" s="165"/>
      <c r="AL94" s="165"/>
      <c r="AM94" s="165"/>
      <c r="AN94" s="165"/>
      <c r="AO94" s="165"/>
      <c r="AP94" s="138"/>
    </row>
    <row r="95" spans="1:42" ht="12" customHeight="1" x14ac:dyDescent="0.25">
      <c r="A95" s="37" t="s">
        <v>36</v>
      </c>
      <c r="C95" s="166" t="s">
        <v>105</v>
      </c>
      <c r="D95" s="167"/>
      <c r="E95" s="171">
        <f t="array" ref="E95">SUM(IF('Reporte TC'!$A95=[1]!Tabla_Consulta_desde_saif[tipoentidad],IF('Reporte TC'!$A$7=[1]!Tabla_Consulta_desde_saif[tra_cod],IF($Q$1=[1]!Tabla_Consulta_desde_saif[con_cod],[1]!Tabla_Consulta_desde_saif[Columna1]))))</f>
        <v>47876.100000000006</v>
      </c>
      <c r="F95" s="169">
        <f t="array" ref="F95">SUM(IF('Reporte TC'!$A95=[1]!Tabla_Consulta_desde_saif[tipoentidad],IF('Reporte TC'!$A$8=[1]!Tabla_Consulta_desde_saif[tra_cod],IF($Q$1=[1]!Tabla_Consulta_desde_saif[con_cod],[1]!Tabla_Consulta_desde_saif[Columna1]))))</f>
        <v>90925.590000000011</v>
      </c>
      <c r="G95" s="169">
        <f t="array" ref="G95">SUM(IF('Reporte TC'!$A95=[1]!Tabla_Consulta_desde_saif[tipoentidad],IF('Reporte TC'!$A$7=[1]!Tabla_Consulta_desde_saif[tra_cod],IF($Q$2=[1]!Tabla_Consulta_desde_saif[con_cod],[1]!Tabla_Consulta_desde_saif[Columna1]))))</f>
        <v>28116.350000000002</v>
      </c>
      <c r="H95" s="172">
        <f t="array" ref="H95">SUM(IF('Reporte TC'!$A95=[1]!Tabla_Consulta_desde_saif[tipoentidad],IF('Reporte TC'!$A$8=[1]!Tabla_Consulta_desde_saif[tra_cod],IF($Q$2=[1]!Tabla_Consulta_desde_saif[con_cod],[1]!Tabla_Consulta_desde_saif[Columna1]))))</f>
        <v>1100</v>
      </c>
      <c r="I95" s="169">
        <f t="array" ref="I95">SUM(IF('Reporte TC'!$A95=[1]!Tabla_Consulta_desde_saif[tipoentidad],IF('Reporte TC'!$A$7=[1]!Tabla_Consulta_desde_saif[tra_cod],IF($Q$3=[1]!Tabla_Consulta_desde_saif[con_cod],[1]!Tabla_Consulta_desde_saif[Columna1]))))</f>
        <v>0</v>
      </c>
      <c r="J95" s="173">
        <f t="array" ref="J95">SUM(IF('Reporte TC'!$A95=[1]!Tabla_Consulta_desde_saif[tipoentidad],IF('Reporte TC'!$A$8=[1]!Tabla_Consulta_desde_saif[tra_cod],IF($Q$3=[1]!Tabla_Consulta_desde_saif[con_cod],[1]!Tabla_Consulta_desde_saif[Columna1]))))</f>
        <v>0</v>
      </c>
      <c r="AH95" s="164"/>
      <c r="AI95" s="145"/>
      <c r="AJ95" s="165"/>
      <c r="AK95" s="165"/>
      <c r="AL95" s="165"/>
      <c r="AM95" s="174"/>
      <c r="AN95" s="165"/>
      <c r="AO95" s="165"/>
      <c r="AP95" s="138"/>
    </row>
    <row r="96" spans="1:42" ht="12" customHeight="1" x14ac:dyDescent="0.25">
      <c r="A96" s="175" t="s">
        <v>79</v>
      </c>
      <c r="C96" s="170" t="s">
        <v>106</v>
      </c>
      <c r="D96" s="167"/>
      <c r="E96" s="171">
        <f t="array" ref="E96">SUM(IF('Reporte TC'!$A96=[1]!Tabla_Consulta_desde_saif[tipoentidad],IF('Reporte TC'!$A$7=[1]!Tabla_Consulta_desde_saif[tra_cod],IF($Q$1=[1]!Tabla_Consulta_desde_saif[con_cod],[1]!Tabla_Consulta_desde_saif[Columna1]))))</f>
        <v>5006.84</v>
      </c>
      <c r="F96" s="169">
        <f t="array" ref="F96">SUM(IF('Reporte TC'!$A96=[1]!Tabla_Consulta_desde_saif[tipoentidad],IF('Reporte TC'!$A$8=[1]!Tabla_Consulta_desde_saif[tra_cod],IF($Q$1=[1]!Tabla_Consulta_desde_saif[con_cod],[1]!Tabla_Consulta_desde_saif[Columna1]))))</f>
        <v>18586.13</v>
      </c>
      <c r="G96" s="169">
        <f t="array" ref="G96">SUM(IF('Reporte TC'!$A96=[1]!Tabla_Consulta_desde_saif[tipoentidad],IF('Reporte TC'!$A$7=[1]!Tabla_Consulta_desde_saif[tra_cod],IF($Q$2=[1]!Tabla_Consulta_desde_saif[con_cod],[1]!Tabla_Consulta_desde_saif[Columna1]))))</f>
        <v>0</v>
      </c>
      <c r="H96" s="169">
        <f t="array" ref="H96">SUM(IF('Reporte TC'!$A96=[1]!Tabla_Consulta_desde_saif[tipoentidad],IF('Reporte TC'!$A$8=[1]!Tabla_Consulta_desde_saif[tra_cod],IF($Q$2=[1]!Tabla_Consulta_desde_saif[con_cod],[1]!Tabla_Consulta_desde_saif[Columna1]))))</f>
        <v>0</v>
      </c>
      <c r="I96" s="169">
        <f t="array" ref="I96">SUM(IF('Reporte TC'!$A96=[1]!Tabla_Consulta_desde_saif[tipoentidad],IF('Reporte TC'!$A$7=[1]!Tabla_Consulta_desde_saif[tra_cod],IF($Q$3=[1]!Tabla_Consulta_desde_saif[con_cod],[1]!Tabla_Consulta_desde_saif[Columna1]))))</f>
        <v>10000</v>
      </c>
      <c r="J96" s="176">
        <f t="array" ref="J96">SUM(IF('Reporte TC'!$A96=[1]!Tabla_Consulta_desde_saif[tipoentidad],IF('Reporte TC'!$A$8=[1]!Tabla_Consulta_desde_saif[tra_cod],IF($Q$3=[1]!Tabla_Consulta_desde_saif[con_cod],[1]!Tabla_Consulta_desde_saif[Columna1]))))</f>
        <v>0</v>
      </c>
      <c r="AH96" s="78"/>
      <c r="AI96" s="145"/>
      <c r="AJ96" s="165"/>
      <c r="AK96" s="165"/>
      <c r="AL96" s="165"/>
      <c r="AM96" s="165"/>
      <c r="AN96" s="165"/>
      <c r="AO96" s="165"/>
      <c r="AP96" s="138"/>
    </row>
    <row r="97" spans="1:42" ht="12" customHeight="1" thickBot="1" x14ac:dyDescent="0.3">
      <c r="A97" s="117" t="s">
        <v>98</v>
      </c>
      <c r="C97" s="177" t="s">
        <v>107</v>
      </c>
      <c r="D97" s="178"/>
      <c r="E97" s="179">
        <f t="array" ref="E97">SUM(IF('Reporte TC'!$A97=[1]!Tabla_Consulta_desde_saif[tipoentidad],IF('Reporte TC'!$A$7=[1]!Tabla_Consulta_desde_saif[tra_cod],IF($Q$1=[1]!Tabla_Consulta_desde_saif[con_cod],[1]!Tabla_Consulta_desde_saif[Columna1]))))</f>
        <v>0</v>
      </c>
      <c r="F97" s="180">
        <f t="array" ref="F97">SUM(IF('Reporte TC'!$A97=[1]!Tabla_Consulta_desde_saif[tipoentidad],IF('Reporte TC'!$A$8=[1]!Tabla_Consulta_desde_saif[tra_cod],IF($Q$1=[1]!Tabla_Consulta_desde_saif[con_cod],[1]!Tabla_Consulta_desde_saif[Columna1]))))</f>
        <v>0</v>
      </c>
      <c r="G97" s="180">
        <f t="array" ref="G97">SUM(IF('Reporte TC'!$A97=[1]!Tabla_Consulta_desde_saif[tipoentidad],IF('Reporte TC'!$A$7=[1]!Tabla_Consulta_desde_saif[tra_cod],IF($Q$2=[1]!Tabla_Consulta_desde_saif[con_cod],[1]!Tabla_Consulta_desde_saif[Columna1]))))</f>
        <v>0</v>
      </c>
      <c r="H97" s="180">
        <f t="array" ref="H97">SUM(IF('Reporte TC'!$A97=[1]!Tabla_Consulta_desde_saif[tipoentidad],IF('Reporte TC'!$A$8=[1]!Tabla_Consulta_desde_saif[tra_cod],IF($Q$2=[1]!Tabla_Consulta_desde_saif[con_cod],[1]!Tabla_Consulta_desde_saif[Columna1]))))</f>
        <v>0</v>
      </c>
      <c r="I97" s="180">
        <f t="array" ref="I97">SUM(IF('Reporte TC'!$A97=[1]!Tabla_Consulta_desde_saif[tipoentidad],IF('Reporte TC'!$A$7=[1]!Tabla_Consulta_desde_saif[tra_cod],IF($Q$3=[1]!Tabla_Consulta_desde_saif[con_cod],[1]!Tabla_Consulta_desde_saif[Columna1]))))</f>
        <v>0</v>
      </c>
      <c r="J97" s="181">
        <f t="array" ref="J97">SUM(IF('Reporte TC'!$A97=[1]!Tabla_Consulta_desde_saif[tipoentidad],IF('Reporte TC'!$A$8=[1]!Tabla_Consulta_desde_saif[tra_cod],IF($Q$3=[1]!Tabla_Consulta_desde_saif[con_cod],[1]!Tabla_Consulta_desde_saif[Columna1]))))</f>
        <v>0</v>
      </c>
      <c r="AH97" s="78"/>
      <c r="AI97" s="132"/>
      <c r="AJ97" s="165"/>
      <c r="AK97" s="165"/>
      <c r="AL97" s="165"/>
      <c r="AM97" s="165"/>
      <c r="AN97" s="165"/>
      <c r="AO97" s="165"/>
      <c r="AP97" s="138"/>
    </row>
    <row r="98" spans="1:42" x14ac:dyDescent="0.25">
      <c r="A98" s="133"/>
      <c r="C98" s="104" t="s">
        <v>108</v>
      </c>
      <c r="E98" s="182"/>
      <c r="F98" s="182"/>
      <c r="G98" s="182"/>
      <c r="H98" s="182"/>
      <c r="I98" s="182"/>
      <c r="J98" s="182"/>
      <c r="K98" s="183"/>
      <c r="AH98" s="138"/>
      <c r="AI98" s="184"/>
      <c r="AJ98" s="138"/>
      <c r="AK98" s="138"/>
      <c r="AL98" s="138"/>
      <c r="AM98" s="138"/>
      <c r="AN98" s="138"/>
      <c r="AO98" s="138"/>
      <c r="AP98" s="138"/>
    </row>
    <row r="99" spans="1:42" ht="13.5" customHeight="1" x14ac:dyDescent="0.25">
      <c r="C99" s="104" t="s">
        <v>109</v>
      </c>
      <c r="I99" s="183"/>
      <c r="J99" s="183"/>
      <c r="M99" s="183"/>
      <c r="AH99" s="185"/>
      <c r="AI99" s="186"/>
      <c r="AJ99" s="185"/>
      <c r="AK99" s="185"/>
      <c r="AL99" s="185"/>
      <c r="AM99" s="185"/>
      <c r="AN99" s="185"/>
      <c r="AO99" s="185"/>
      <c r="AP99" s="185"/>
    </row>
    <row r="100" spans="1:42" ht="13.5" customHeight="1" x14ac:dyDescent="0.25">
      <c r="C100" s="104" t="s">
        <v>110</v>
      </c>
      <c r="J100" s="182"/>
      <c r="AH100" s="185"/>
      <c r="AI100" s="186"/>
      <c r="AJ100" s="185"/>
      <c r="AK100" s="185"/>
      <c r="AL100" s="185"/>
      <c r="AM100" s="185"/>
      <c r="AN100" s="185"/>
      <c r="AO100" s="185"/>
      <c r="AP100" s="185"/>
    </row>
    <row r="101" spans="1:42" ht="13.5" customHeight="1" x14ac:dyDescent="0.25">
      <c r="C101" s="104" t="s">
        <v>111</v>
      </c>
      <c r="H101" s="182"/>
      <c r="M101" s="183"/>
      <c r="AH101" s="185"/>
      <c r="AI101" s="186"/>
      <c r="AJ101" s="185"/>
      <c r="AK101" s="185"/>
      <c r="AL101" s="185"/>
      <c r="AM101" s="185"/>
      <c r="AN101" s="185"/>
      <c r="AO101" s="185"/>
      <c r="AP101" s="185"/>
    </row>
    <row r="102" spans="1:42" ht="13.5" customHeight="1" x14ac:dyDescent="0.25">
      <c r="C102" s="104" t="s">
        <v>112</v>
      </c>
      <c r="AH102" s="185"/>
      <c r="AI102" s="186"/>
      <c r="AJ102" s="185"/>
      <c r="AK102" s="185"/>
      <c r="AL102" s="185"/>
      <c r="AM102" s="185"/>
      <c r="AN102" s="185"/>
      <c r="AO102" s="185"/>
      <c r="AP102" s="185"/>
    </row>
    <row r="103" spans="1:42" ht="13.5" customHeight="1" x14ac:dyDescent="0.25">
      <c r="C103" s="104" t="s">
        <v>113</v>
      </c>
      <c r="AH103" s="185"/>
      <c r="AI103" s="186"/>
      <c r="AJ103" s="185"/>
      <c r="AK103" s="185"/>
      <c r="AL103" s="185"/>
      <c r="AM103" s="185"/>
      <c r="AN103" s="185"/>
      <c r="AO103" s="185"/>
      <c r="AP103" s="185"/>
    </row>
    <row r="104" spans="1:42" x14ac:dyDescent="0.25">
      <c r="AH104" s="185"/>
      <c r="AI104" s="186"/>
      <c r="AJ104" s="185"/>
      <c r="AK104" s="185"/>
      <c r="AL104" s="185"/>
      <c r="AM104" s="185"/>
      <c r="AN104" s="185"/>
      <c r="AO104" s="185"/>
      <c r="AP104" s="185"/>
    </row>
    <row r="105" spans="1:42" x14ac:dyDescent="0.25">
      <c r="C105" s="104" t="s">
        <v>114</v>
      </c>
      <c r="AH105" s="185"/>
      <c r="AI105" s="186"/>
      <c r="AJ105" s="185"/>
      <c r="AK105" s="185"/>
      <c r="AL105" s="185"/>
      <c r="AM105" s="185"/>
      <c r="AN105" s="185"/>
      <c r="AO105" s="185"/>
      <c r="AP105" s="185"/>
    </row>
    <row r="106" spans="1:42" x14ac:dyDescent="0.25">
      <c r="C106" s="104" t="s">
        <v>115</v>
      </c>
      <c r="G106" s="104">
        <f>+G105/6.97</f>
        <v>0</v>
      </c>
      <c r="AH106" s="185"/>
      <c r="AI106" s="186"/>
      <c r="AJ106" s="185"/>
      <c r="AK106" s="185"/>
      <c r="AL106" s="185"/>
      <c r="AM106" s="185"/>
      <c r="AN106" s="185"/>
      <c r="AO106" s="185"/>
      <c r="AP106" s="185"/>
    </row>
    <row r="107" spans="1:42" x14ac:dyDescent="0.25">
      <c r="AH107" s="185"/>
      <c r="AI107" s="186"/>
      <c r="AJ107" s="185"/>
      <c r="AK107" s="185"/>
      <c r="AL107" s="185"/>
      <c r="AM107" s="185"/>
      <c r="AN107" s="185"/>
      <c r="AO107" s="185"/>
      <c r="AP107" s="185"/>
    </row>
    <row r="108" spans="1:42" x14ac:dyDescent="0.25">
      <c r="C108" s="130"/>
      <c r="D108" s="187"/>
      <c r="E108" s="187"/>
      <c r="F108" s="187"/>
      <c r="G108" s="187"/>
      <c r="H108" s="187"/>
      <c r="I108" s="188">
        <f>+SUM(I92:I97)</f>
        <v>10000</v>
      </c>
      <c r="J108" s="188">
        <f>+SUM(J92:J97)</f>
        <v>10000</v>
      </c>
      <c r="K108" s="187">
        <f>+I108-J108</f>
        <v>0</v>
      </c>
      <c r="P108" s="189">
        <f>+I108-J108</f>
        <v>0</v>
      </c>
      <c r="Q108" s="186"/>
      <c r="R108" s="185"/>
      <c r="S108" s="185"/>
      <c r="T108" s="185"/>
      <c r="U108" s="185"/>
      <c r="V108" s="185"/>
      <c r="W108" s="185"/>
      <c r="X108" s="185"/>
      <c r="Y108" s="185"/>
      <c r="Z108" s="185"/>
      <c r="AA108" s="185"/>
      <c r="AB108" s="185"/>
      <c r="AC108" s="185"/>
      <c r="AD108" s="185"/>
      <c r="AE108" s="185"/>
      <c r="AF108" s="185"/>
      <c r="AG108" s="185"/>
    </row>
    <row r="109" spans="1:42" x14ac:dyDescent="0.25">
      <c r="I109" s="190"/>
      <c r="J109" s="191">
        <f>+I108-J108</f>
        <v>0</v>
      </c>
      <c r="P109" s="185"/>
      <c r="Q109" s="186"/>
      <c r="R109" s="185"/>
      <c r="S109" s="185"/>
      <c r="T109" s="185"/>
      <c r="U109" s="185"/>
      <c r="V109" s="185"/>
      <c r="W109" s="185"/>
      <c r="X109" s="185"/>
      <c r="Y109" s="185"/>
      <c r="Z109" s="185"/>
      <c r="AA109" s="185"/>
      <c r="AB109" s="185"/>
      <c r="AC109" s="185"/>
      <c r="AD109" s="185"/>
      <c r="AE109" s="185"/>
      <c r="AF109" s="185"/>
      <c r="AG109" s="185"/>
    </row>
    <row r="110" spans="1:42" x14ac:dyDescent="0.25">
      <c r="P110" s="185"/>
      <c r="Q110" s="186"/>
      <c r="R110" s="185"/>
      <c r="S110" s="185"/>
      <c r="T110" s="185"/>
      <c r="U110" s="185"/>
      <c r="V110" s="185"/>
      <c r="W110" s="185"/>
      <c r="X110" s="185"/>
      <c r="Y110" s="185"/>
      <c r="Z110" s="185"/>
      <c r="AA110" s="185"/>
      <c r="AB110" s="185"/>
      <c r="AC110" s="185"/>
      <c r="AD110" s="185"/>
      <c r="AE110" s="185"/>
      <c r="AF110" s="185"/>
      <c r="AG110" s="185"/>
    </row>
    <row r="111" spans="1:42" x14ac:dyDescent="0.25">
      <c r="P111" s="185"/>
      <c r="Q111" s="186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</row>
    <row r="112" spans="1:42" x14ac:dyDescent="0.25">
      <c r="P112" s="185"/>
      <c r="Q112" s="186"/>
      <c r="R112" s="185"/>
      <c r="S112" s="185"/>
      <c r="T112" s="185"/>
      <c r="U112" s="185"/>
      <c r="V112" s="185"/>
      <c r="W112" s="185"/>
      <c r="X112" s="185"/>
      <c r="Y112" s="185"/>
      <c r="Z112" s="185"/>
      <c r="AA112" s="185"/>
      <c r="AB112" s="185"/>
      <c r="AC112" s="185"/>
      <c r="AD112" s="185"/>
      <c r="AE112" s="185"/>
      <c r="AF112" s="185"/>
      <c r="AG112" s="185"/>
    </row>
    <row r="113" spans="16:33" x14ac:dyDescent="0.25">
      <c r="P113" s="185"/>
      <c r="Q113" s="186"/>
      <c r="R113" s="185"/>
      <c r="S113" s="185"/>
      <c r="T113" s="185"/>
      <c r="U113" s="185"/>
      <c r="V113" s="185"/>
      <c r="W113" s="185"/>
      <c r="X113" s="185"/>
      <c r="Y113" s="185"/>
      <c r="Z113" s="185"/>
      <c r="AA113" s="185"/>
      <c r="AB113" s="185"/>
      <c r="AC113" s="185"/>
      <c r="AD113" s="185"/>
      <c r="AE113" s="185"/>
      <c r="AF113" s="185"/>
      <c r="AG113" s="185"/>
    </row>
    <row r="114" spans="16:33" x14ac:dyDescent="0.25">
      <c r="P114" s="185"/>
      <c r="Q114" s="186"/>
      <c r="R114" s="185"/>
      <c r="S114" s="185"/>
      <c r="T114" s="185"/>
      <c r="U114" s="185"/>
      <c r="V114" s="185"/>
      <c r="W114" s="185"/>
      <c r="X114" s="185"/>
      <c r="Y114" s="185"/>
      <c r="Z114" s="185"/>
      <c r="AA114" s="185"/>
      <c r="AB114" s="185"/>
      <c r="AC114" s="185"/>
      <c r="AD114" s="185"/>
      <c r="AE114" s="185"/>
      <c r="AF114" s="185"/>
      <c r="AG114" s="185"/>
    </row>
    <row r="115" spans="16:33" x14ac:dyDescent="0.25">
      <c r="P115" s="185"/>
      <c r="Q115" s="186"/>
      <c r="R115" s="185"/>
      <c r="S115" s="185"/>
      <c r="T115" s="185"/>
      <c r="U115" s="185"/>
      <c r="V115" s="185"/>
      <c r="W115" s="185"/>
      <c r="X115" s="185"/>
      <c r="Y115" s="185"/>
      <c r="Z115" s="185"/>
      <c r="AA115" s="185"/>
      <c r="AB115" s="185"/>
      <c r="AC115" s="185"/>
      <c r="AD115" s="185"/>
      <c r="AE115" s="185"/>
      <c r="AF115" s="185"/>
      <c r="AG115" s="185"/>
    </row>
    <row r="116" spans="16:33" x14ac:dyDescent="0.25">
      <c r="P116" s="185"/>
      <c r="Q116" s="186"/>
      <c r="R116" s="185"/>
      <c r="S116" s="185"/>
      <c r="T116" s="185"/>
      <c r="U116" s="185"/>
      <c r="V116" s="185"/>
      <c r="W116" s="185"/>
      <c r="X116" s="185"/>
      <c r="Y116" s="185"/>
      <c r="Z116" s="185"/>
      <c r="AA116" s="185"/>
      <c r="AB116" s="185"/>
      <c r="AC116" s="185"/>
      <c r="AD116" s="185"/>
      <c r="AE116" s="185"/>
      <c r="AF116" s="185"/>
      <c r="AG116" s="185"/>
    </row>
    <row r="117" spans="16:33" x14ac:dyDescent="0.25">
      <c r="P117" s="185"/>
      <c r="Q117" s="186"/>
      <c r="R117" s="185"/>
      <c r="S117" s="185"/>
      <c r="T117" s="185"/>
      <c r="U117" s="185"/>
      <c r="V117" s="185"/>
      <c r="W117" s="185"/>
      <c r="X117" s="185"/>
      <c r="Y117" s="185"/>
      <c r="Z117" s="185"/>
      <c r="AA117" s="185"/>
      <c r="AB117" s="185"/>
      <c r="AC117" s="185"/>
      <c r="AD117" s="185"/>
      <c r="AE117" s="185"/>
      <c r="AF117" s="185"/>
      <c r="AG117" s="185"/>
    </row>
    <row r="118" spans="16:33" x14ac:dyDescent="0.25">
      <c r="P118" s="185"/>
      <c r="Q118" s="186"/>
      <c r="R118" s="185"/>
      <c r="S118" s="185"/>
      <c r="T118" s="185"/>
      <c r="U118" s="185"/>
      <c r="V118" s="185"/>
      <c r="W118" s="185"/>
      <c r="X118" s="185"/>
      <c r="Y118" s="185"/>
      <c r="Z118" s="185"/>
      <c r="AA118" s="185"/>
      <c r="AB118" s="185"/>
      <c r="AC118" s="185"/>
      <c r="AD118" s="185"/>
      <c r="AE118" s="185"/>
      <c r="AF118" s="185"/>
      <c r="AG118" s="185"/>
    </row>
    <row r="119" spans="16:33" x14ac:dyDescent="0.25">
      <c r="P119" s="185"/>
      <c r="Q119" s="186"/>
      <c r="R119" s="185"/>
      <c r="S119" s="185"/>
      <c r="T119" s="185"/>
      <c r="U119" s="185"/>
      <c r="V119" s="185"/>
      <c r="W119" s="185"/>
      <c r="X119" s="185"/>
      <c r="Y119" s="185"/>
      <c r="Z119" s="185"/>
      <c r="AA119" s="185"/>
      <c r="AB119" s="185"/>
      <c r="AC119" s="185"/>
      <c r="AD119" s="185"/>
      <c r="AE119" s="185"/>
      <c r="AF119" s="185"/>
      <c r="AG119" s="185"/>
    </row>
  </sheetData>
  <mergeCells count="29">
    <mergeCell ref="C92:D92"/>
    <mergeCell ref="C93:D93"/>
    <mergeCell ref="C94:D94"/>
    <mergeCell ref="C95:D95"/>
    <mergeCell ref="C96:D96"/>
    <mergeCell ref="C97:D97"/>
    <mergeCell ref="C87:J87"/>
    <mergeCell ref="C88:J88"/>
    <mergeCell ref="C89:D91"/>
    <mergeCell ref="E89:H89"/>
    <mergeCell ref="I89:J90"/>
    <mergeCell ref="E90:F90"/>
    <mergeCell ref="G90:H90"/>
    <mergeCell ref="AH7:AH9"/>
    <mergeCell ref="AI7:AL7"/>
    <mergeCell ref="AM7:AN8"/>
    <mergeCell ref="AO7:AP8"/>
    <mergeCell ref="D8:E8"/>
    <mergeCell ref="F8:G8"/>
    <mergeCell ref="AI8:AJ8"/>
    <mergeCell ref="AK8:AL8"/>
    <mergeCell ref="C3:K3"/>
    <mergeCell ref="C4:K4"/>
    <mergeCell ref="C5:K5"/>
    <mergeCell ref="C6:K6"/>
    <mergeCell ref="C7:C9"/>
    <mergeCell ref="D7:G7"/>
    <mergeCell ref="H7:I8"/>
    <mergeCell ref="J7:K8"/>
  </mergeCells>
  <conditionalFormatting sqref="J57:K57 D41:D47 F41:K49 D10:K40 E41:E65 D77:K82">
    <cfRule type="cellIs" dxfId="196" priority="197" operator="lessThan">
      <formula>6</formula>
    </cfRule>
  </conditionalFormatting>
  <conditionalFormatting sqref="J57:K57 D41:D47 F41:K49 D11:K40 E41:E65 D77:K82">
    <cfRule type="cellIs" dxfId="195" priority="194" operator="lessThan">
      <formula>6</formula>
    </cfRule>
    <cfRule type="cellIs" dxfId="194" priority="195" operator="lessThan">
      <formula>5</formula>
    </cfRule>
    <cfRule type="cellIs" dxfId="193" priority="196" operator="lessThan">
      <formula>5</formula>
    </cfRule>
  </conditionalFormatting>
  <conditionalFormatting sqref="D84:K84">
    <cfRule type="cellIs" dxfId="192" priority="193" operator="lessThan">
      <formula>6</formula>
    </cfRule>
  </conditionalFormatting>
  <conditionalFormatting sqref="D84:K84">
    <cfRule type="cellIs" dxfId="191" priority="190" operator="lessThan">
      <formula>6</formula>
    </cfRule>
    <cfRule type="cellIs" dxfId="190" priority="191" operator="lessThan">
      <formula>5</formula>
    </cfRule>
    <cfRule type="cellIs" dxfId="189" priority="192" operator="lessThan">
      <formula>5</formula>
    </cfRule>
  </conditionalFormatting>
  <conditionalFormatting sqref="D83:K83">
    <cfRule type="cellIs" dxfId="188" priority="189" operator="lessThan">
      <formula>6</formula>
    </cfRule>
  </conditionalFormatting>
  <conditionalFormatting sqref="D83:K83">
    <cfRule type="cellIs" dxfId="187" priority="186" operator="lessThan">
      <formula>6</formula>
    </cfRule>
    <cfRule type="cellIs" dxfId="186" priority="187" operator="lessThan">
      <formula>5</formula>
    </cfRule>
    <cfRule type="cellIs" dxfId="185" priority="188" operator="lessThan">
      <formula>5</formula>
    </cfRule>
  </conditionalFormatting>
  <conditionalFormatting sqref="F50:K50">
    <cfRule type="cellIs" dxfId="184" priority="185" operator="lessThan">
      <formula>6</formula>
    </cfRule>
  </conditionalFormatting>
  <conditionalFormatting sqref="F50:K50">
    <cfRule type="cellIs" dxfId="183" priority="182" operator="lessThan">
      <formula>6</formula>
    </cfRule>
    <cfRule type="cellIs" dxfId="182" priority="183" operator="lessThan">
      <formula>5</formula>
    </cfRule>
    <cfRule type="cellIs" dxfId="181" priority="184" operator="lessThan">
      <formula>5</formula>
    </cfRule>
  </conditionalFormatting>
  <conditionalFormatting sqref="M10:M50 M57 M66:M86">
    <cfRule type="cellIs" dxfId="180" priority="180" operator="greaterThan">
      <formula>6.97</formula>
    </cfRule>
    <cfRule type="cellIs" dxfId="179" priority="181" operator="greaterThan">
      <formula>"6.97"</formula>
    </cfRule>
  </conditionalFormatting>
  <conditionalFormatting sqref="F51:K51">
    <cfRule type="cellIs" dxfId="178" priority="179" operator="lessThan">
      <formula>6</formula>
    </cfRule>
  </conditionalFormatting>
  <conditionalFormatting sqref="F51:K51">
    <cfRule type="cellIs" dxfId="177" priority="176" operator="lessThan">
      <formula>6</formula>
    </cfRule>
    <cfRule type="cellIs" dxfId="176" priority="177" operator="lessThan">
      <formula>5</formula>
    </cfRule>
    <cfRule type="cellIs" dxfId="175" priority="178" operator="lessThan">
      <formula>5</formula>
    </cfRule>
  </conditionalFormatting>
  <conditionalFormatting sqref="M51">
    <cfRule type="cellIs" dxfId="174" priority="174" operator="greaterThan">
      <formula>6.97</formula>
    </cfRule>
    <cfRule type="cellIs" dxfId="173" priority="175" operator="greaterThan">
      <formula>"6.97"</formula>
    </cfRule>
  </conditionalFormatting>
  <conditionalFormatting sqref="D66:K66">
    <cfRule type="cellIs" dxfId="172" priority="173" operator="lessThan">
      <formula>6</formula>
    </cfRule>
  </conditionalFormatting>
  <conditionalFormatting sqref="D66:K66">
    <cfRule type="cellIs" dxfId="171" priority="170" operator="lessThan">
      <formula>6</formula>
    </cfRule>
    <cfRule type="cellIs" dxfId="170" priority="171" operator="lessThan">
      <formula>5</formula>
    </cfRule>
    <cfRule type="cellIs" dxfId="169" priority="172" operator="lessThan">
      <formula>5</formula>
    </cfRule>
  </conditionalFormatting>
  <conditionalFormatting sqref="D67:K73 D75:K75">
    <cfRule type="cellIs" dxfId="168" priority="169" operator="lessThan">
      <formula>6</formula>
    </cfRule>
  </conditionalFormatting>
  <conditionalFormatting sqref="D67:K73 D75:K75">
    <cfRule type="cellIs" dxfId="167" priority="166" operator="lessThan">
      <formula>6</formula>
    </cfRule>
    <cfRule type="cellIs" dxfId="166" priority="167" operator="lessThan">
      <formula>5</formula>
    </cfRule>
    <cfRule type="cellIs" dxfId="165" priority="168" operator="lessThan">
      <formula>5</formula>
    </cfRule>
  </conditionalFormatting>
  <conditionalFormatting sqref="D86:K86">
    <cfRule type="cellIs" dxfId="164" priority="165" operator="lessThan">
      <formula>6</formula>
    </cfRule>
  </conditionalFormatting>
  <conditionalFormatting sqref="D86:K86">
    <cfRule type="cellIs" dxfId="163" priority="162" operator="lessThan">
      <formula>6</formula>
    </cfRule>
    <cfRule type="cellIs" dxfId="162" priority="163" operator="lessThan">
      <formula>5</formula>
    </cfRule>
    <cfRule type="cellIs" dxfId="161" priority="164" operator="lessThan">
      <formula>5</formula>
    </cfRule>
  </conditionalFormatting>
  <conditionalFormatting sqref="D85:K85">
    <cfRule type="cellIs" dxfId="160" priority="161" operator="lessThan">
      <formula>6</formula>
    </cfRule>
  </conditionalFormatting>
  <conditionalFormatting sqref="D85:K85">
    <cfRule type="cellIs" dxfId="159" priority="158" operator="lessThan">
      <formula>6</formula>
    </cfRule>
    <cfRule type="cellIs" dxfId="158" priority="159" operator="lessThan">
      <formula>5</formula>
    </cfRule>
    <cfRule type="cellIs" dxfId="157" priority="160" operator="lessThan">
      <formula>5</formula>
    </cfRule>
  </conditionalFormatting>
  <conditionalFormatting sqref="M52">
    <cfRule type="cellIs" dxfId="156" priority="156" operator="greaterThan">
      <formula>6.97</formula>
    </cfRule>
    <cfRule type="cellIs" dxfId="155" priority="157" operator="greaterThan">
      <formula>"6.97"</formula>
    </cfRule>
  </conditionalFormatting>
  <conditionalFormatting sqref="F52:K52">
    <cfRule type="cellIs" dxfId="154" priority="155" operator="lessThan">
      <formula>6</formula>
    </cfRule>
  </conditionalFormatting>
  <conditionalFormatting sqref="F52:K52">
    <cfRule type="cellIs" dxfId="153" priority="152" operator="lessThan">
      <formula>6</formula>
    </cfRule>
    <cfRule type="cellIs" dxfId="152" priority="153" operator="lessThan">
      <formula>5</formula>
    </cfRule>
    <cfRule type="cellIs" dxfId="151" priority="154" operator="lessThan">
      <formula>5</formula>
    </cfRule>
  </conditionalFormatting>
  <conditionalFormatting sqref="D48:D52">
    <cfRule type="cellIs" dxfId="150" priority="151" operator="lessThan">
      <formula>6</formula>
    </cfRule>
  </conditionalFormatting>
  <conditionalFormatting sqref="D48:D52">
    <cfRule type="cellIs" dxfId="149" priority="148" operator="lessThan">
      <formula>6</formula>
    </cfRule>
    <cfRule type="cellIs" dxfId="148" priority="149" operator="lessThan">
      <formula>5</formula>
    </cfRule>
    <cfRule type="cellIs" dxfId="147" priority="150" operator="lessThan">
      <formula>5</formula>
    </cfRule>
  </conditionalFormatting>
  <conditionalFormatting sqref="M53">
    <cfRule type="cellIs" dxfId="146" priority="146" operator="greaterThan">
      <formula>6.97</formula>
    </cfRule>
    <cfRule type="cellIs" dxfId="145" priority="147" operator="greaterThan">
      <formula>"6.97"</formula>
    </cfRule>
  </conditionalFormatting>
  <conditionalFormatting sqref="F53:K53 F54:F65">
    <cfRule type="cellIs" dxfId="144" priority="145" operator="lessThan">
      <formula>6</formula>
    </cfRule>
  </conditionalFormatting>
  <conditionalFormatting sqref="F53:K53 F54:F65">
    <cfRule type="cellIs" dxfId="143" priority="142" operator="lessThan">
      <formula>6</formula>
    </cfRule>
    <cfRule type="cellIs" dxfId="142" priority="143" operator="lessThan">
      <formula>5</formula>
    </cfRule>
    <cfRule type="cellIs" dxfId="141" priority="144" operator="lessThan">
      <formula>5</formula>
    </cfRule>
  </conditionalFormatting>
  <conditionalFormatting sqref="D53">
    <cfRule type="cellIs" dxfId="140" priority="141" operator="lessThan">
      <formula>6</formula>
    </cfRule>
  </conditionalFormatting>
  <conditionalFormatting sqref="D53">
    <cfRule type="cellIs" dxfId="139" priority="138" operator="lessThan">
      <formula>6</formula>
    </cfRule>
    <cfRule type="cellIs" dxfId="138" priority="139" operator="lessThan">
      <formula>5</formula>
    </cfRule>
    <cfRule type="cellIs" dxfId="137" priority="140" operator="lessThan">
      <formula>5</formula>
    </cfRule>
  </conditionalFormatting>
  <conditionalFormatting sqref="D74:K74">
    <cfRule type="cellIs" dxfId="136" priority="137" operator="lessThan">
      <formula>6</formula>
    </cfRule>
  </conditionalFormatting>
  <conditionalFormatting sqref="D74:K74">
    <cfRule type="cellIs" dxfId="135" priority="134" operator="lessThan">
      <formula>6</formula>
    </cfRule>
    <cfRule type="cellIs" dxfId="134" priority="135" operator="lessThan">
      <formula>5</formula>
    </cfRule>
    <cfRule type="cellIs" dxfId="133" priority="136" operator="lessThan">
      <formula>5</formula>
    </cfRule>
  </conditionalFormatting>
  <conditionalFormatting sqref="G54:K54 H55:I65">
    <cfRule type="cellIs" dxfId="132" priority="133" operator="lessThan">
      <formula>6</formula>
    </cfRule>
  </conditionalFormatting>
  <conditionalFormatting sqref="G54:K54 H55:I65">
    <cfRule type="cellIs" dxfId="131" priority="130" operator="lessThan">
      <formula>6</formula>
    </cfRule>
    <cfRule type="cellIs" dxfId="130" priority="131" operator="lessThan">
      <formula>5</formula>
    </cfRule>
    <cfRule type="cellIs" dxfId="129" priority="132" operator="lessThan">
      <formula>5</formula>
    </cfRule>
  </conditionalFormatting>
  <conditionalFormatting sqref="M54 M56">
    <cfRule type="cellIs" dxfId="128" priority="128" operator="greaterThan">
      <formula>6.97</formula>
    </cfRule>
    <cfRule type="cellIs" dxfId="127" priority="129" operator="greaterThan">
      <formula>"6.97"</formula>
    </cfRule>
  </conditionalFormatting>
  <conditionalFormatting sqref="D54">
    <cfRule type="cellIs" dxfId="126" priority="127" operator="lessThan">
      <formula>6</formula>
    </cfRule>
  </conditionalFormatting>
  <conditionalFormatting sqref="D54">
    <cfRule type="cellIs" dxfId="125" priority="124" operator="lessThan">
      <formula>6</formula>
    </cfRule>
    <cfRule type="cellIs" dxfId="124" priority="125" operator="lessThan">
      <formula>5</formula>
    </cfRule>
    <cfRule type="cellIs" dxfId="123" priority="126" operator="lessThan">
      <formula>5</formula>
    </cfRule>
  </conditionalFormatting>
  <conditionalFormatting sqref="D108:K108">
    <cfRule type="cellIs" dxfId="122" priority="123" operator="greaterThan">
      <formula>$C$108</formula>
    </cfRule>
  </conditionalFormatting>
  <conditionalFormatting sqref="J56:K56 G56:G65">
    <cfRule type="cellIs" dxfId="121" priority="122" operator="lessThan">
      <formula>6</formula>
    </cfRule>
  </conditionalFormatting>
  <conditionalFormatting sqref="J56:K56 G56:G65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D56:D59">
    <cfRule type="cellIs" dxfId="117" priority="118" operator="lessThan">
      <formula>6</formula>
    </cfRule>
  </conditionalFormatting>
  <conditionalFormatting sqref="D56:D59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J58:K65">
    <cfRule type="cellIs" dxfId="113" priority="114" operator="lessThan">
      <formula>6</formula>
    </cfRule>
  </conditionalFormatting>
  <conditionalFormatting sqref="J58:K65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M58:M65">
    <cfRule type="cellIs" dxfId="109" priority="109" operator="greaterThan">
      <formula>6.97</formula>
    </cfRule>
    <cfRule type="cellIs" dxfId="108" priority="110" operator="greaterThan">
      <formula>"6.97"</formula>
    </cfRule>
  </conditionalFormatting>
  <conditionalFormatting sqref="D60:D65">
    <cfRule type="cellIs" dxfId="107" priority="108" operator="lessThan">
      <formula>6</formula>
    </cfRule>
  </conditionalFormatting>
  <conditionalFormatting sqref="D60:D65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N10">
    <cfRule type="cellIs" dxfId="103" priority="103" operator="greaterThan">
      <formula>6.97</formula>
    </cfRule>
    <cfRule type="cellIs" dxfId="102" priority="104" operator="greaterThan">
      <formula>"6.97"</formula>
    </cfRule>
  </conditionalFormatting>
  <conditionalFormatting sqref="N11:N54 N56:N86">
    <cfRule type="cellIs" dxfId="101" priority="101" operator="greaterThan">
      <formula>6.97</formula>
    </cfRule>
    <cfRule type="cellIs" dxfId="100" priority="102" operator="greaterThan">
      <formula>"6.97"</formula>
    </cfRule>
  </conditionalFormatting>
  <conditionalFormatting sqref="AK57:AP57 AK43:AP49 AI77:AP82 AI10:AP42">
    <cfRule type="cellIs" dxfId="99" priority="100" operator="lessThan">
      <formula>6</formula>
    </cfRule>
  </conditionalFormatting>
  <conditionalFormatting sqref="AK57:AP57 AK43:AP49 AI77:AP82 AI11:AP42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I84:AP84">
    <cfRule type="cellIs" dxfId="95" priority="96" operator="lessThan">
      <formula>6</formula>
    </cfRule>
  </conditionalFormatting>
  <conditionalFormatting sqref="AI84:AP84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I83:AP83">
    <cfRule type="cellIs" dxfId="91" priority="92" operator="lessThan">
      <formula>6</formula>
    </cfRule>
  </conditionalFormatting>
  <conditionalFormatting sqref="AI83:AP83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K50:AP50">
    <cfRule type="cellIs" dxfId="87" priority="88" operator="lessThan">
      <formula>6</formula>
    </cfRule>
  </conditionalFormatting>
  <conditionalFormatting sqref="AK50:AP50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K51:AP51">
    <cfRule type="cellIs" dxfId="83" priority="84" operator="lessThan">
      <formula>6</formula>
    </cfRule>
  </conditionalFormatting>
  <conditionalFormatting sqref="AK51:AP51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I66:AP66">
    <cfRule type="cellIs" dxfId="79" priority="80" operator="lessThan">
      <formula>6</formula>
    </cfRule>
  </conditionalFormatting>
  <conditionalFormatting sqref="AI66:AP66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I67:AP73 AI75:AP75">
    <cfRule type="cellIs" dxfId="75" priority="76" operator="lessThan">
      <formula>6</formula>
    </cfRule>
  </conditionalFormatting>
  <conditionalFormatting sqref="AI67:AP73 AI75:AP75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I86:AP86">
    <cfRule type="cellIs" dxfId="71" priority="72" operator="lessThan">
      <formula>6</formula>
    </cfRule>
  </conditionalFormatting>
  <conditionalFormatting sqref="AI86:AP86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I85:AP85">
    <cfRule type="cellIs" dxfId="67" priority="68" operator="lessThan">
      <formula>6</formula>
    </cfRule>
  </conditionalFormatting>
  <conditionalFormatting sqref="AI85:AP85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K52:AP52">
    <cfRule type="cellIs" dxfId="63" priority="64" operator="lessThan">
      <formula>6</formula>
    </cfRule>
  </conditionalFormatting>
  <conditionalFormatting sqref="AK52:AP52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I57:AJ57 AI43:AJ52">
    <cfRule type="cellIs" dxfId="59" priority="60" operator="lessThan">
      <formula>6</formula>
    </cfRule>
  </conditionalFormatting>
  <conditionalFormatting sqref="AI57:AJ57 AI43:AJ52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K53:AP53">
    <cfRule type="cellIs" dxfId="55" priority="56" operator="lessThan">
      <formula>6</formula>
    </cfRule>
  </conditionalFormatting>
  <conditionalFormatting sqref="AK53:AP53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I53:AJ53">
    <cfRule type="cellIs" dxfId="51" priority="52" operator="lessThan">
      <formula>6</formula>
    </cfRule>
  </conditionalFormatting>
  <conditionalFormatting sqref="AI53:AJ53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I74:AP74">
    <cfRule type="cellIs" dxfId="47" priority="48" operator="lessThan">
      <formula>6</formula>
    </cfRule>
  </conditionalFormatting>
  <conditionalFormatting sqref="AI74:AP74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K54:AP54">
    <cfRule type="cellIs" dxfId="43" priority="44" operator="lessThan">
      <formula>6</formula>
    </cfRule>
  </conditionalFormatting>
  <conditionalFormatting sqref="AK54:AP54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I54:AJ54">
    <cfRule type="cellIs" dxfId="39" priority="40" operator="lessThan">
      <formula>6</formula>
    </cfRule>
  </conditionalFormatting>
  <conditionalFormatting sqref="AI54:AJ54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K56:AP56">
    <cfRule type="cellIs" dxfId="35" priority="36" operator="lessThan">
      <formula>6</formula>
    </cfRule>
  </conditionalFormatting>
  <conditionalFormatting sqref="AK56:AP56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I56:AJ56">
    <cfRule type="cellIs" dxfId="31" priority="32" operator="lessThan">
      <formula>6</formula>
    </cfRule>
  </conditionalFormatting>
  <conditionalFormatting sqref="AI56:AJ56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K58:AP65">
    <cfRule type="cellIs" dxfId="27" priority="28" operator="lessThan">
      <formula>6</formula>
    </cfRule>
  </conditionalFormatting>
  <conditionalFormatting sqref="AK58:AP65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I58:AJ65">
    <cfRule type="cellIs" dxfId="23" priority="24" operator="lessThan">
      <formula>6</formula>
    </cfRule>
  </conditionalFormatting>
  <conditionalFormatting sqref="AI58:AJ65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G55 J55:K55">
    <cfRule type="cellIs" dxfId="19" priority="20" operator="lessThan">
      <formula>6</formula>
    </cfRule>
  </conditionalFormatting>
  <conditionalFormatting sqref="G55 J55:K55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M55">
    <cfRule type="cellIs" dxfId="15" priority="15" operator="greaterThan">
      <formula>6.97</formula>
    </cfRule>
    <cfRule type="cellIs" dxfId="14" priority="16" operator="greaterThan">
      <formula>"6.97"</formula>
    </cfRule>
  </conditionalFormatting>
  <conditionalFormatting sqref="D55">
    <cfRule type="cellIs" dxfId="13" priority="14" operator="lessThan">
      <formula>6</formula>
    </cfRule>
  </conditionalFormatting>
  <conditionalFormatting sqref="D55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N55">
    <cfRule type="cellIs" dxfId="9" priority="9" operator="greaterThan">
      <formula>6.97</formula>
    </cfRule>
    <cfRule type="cellIs" dxfId="8" priority="10" operator="greaterThan">
      <formula>"6.97"</formula>
    </cfRule>
  </conditionalFormatting>
  <conditionalFormatting sqref="AK55:AP55">
    <cfRule type="cellIs" dxfId="7" priority="8" operator="lessThan">
      <formula>6</formula>
    </cfRule>
  </conditionalFormatting>
  <conditionalFormatting sqref="AK55:AP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I55:AJ55">
    <cfRule type="cellIs" dxfId="3" priority="4" operator="lessThan">
      <formula>6</formula>
    </cfRule>
  </conditionalFormatting>
  <conditionalFormatting sqref="AI55:AJ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Ticona Mendoza Yamil</dc:creator>
  <cp:lastModifiedBy>Ticona Mendoza Yamil</cp:lastModifiedBy>
  <dcterms:created xsi:type="dcterms:W3CDTF">2024-03-15T12:40:36Z</dcterms:created>
  <dcterms:modified xsi:type="dcterms:W3CDTF">2024-03-15T12:41:39Z</dcterms:modified>
</cp:coreProperties>
</file>